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" yWindow="-12" windowWidth="11868" windowHeight="9336"/>
  </bookViews>
  <sheets>
    <sheet name="國中" sheetId="1" r:id="rId1"/>
    <sheet name="國小" sheetId="15" r:id="rId2"/>
    <sheet name="國中素" sheetId="16" r:id="rId3"/>
    <sheet name="國小素" sheetId="17" r:id="rId4"/>
  </sheets>
  <definedNames>
    <definedName name="_xlnm.Print_Area" localSheetId="1">國小!$A$1:$L$130</definedName>
    <definedName name="_xlnm.Print_Area" localSheetId="3">國小素!$A$1:$T$130</definedName>
    <definedName name="_xlnm.Print_Area" localSheetId="0">國中!$A$1:$N$131</definedName>
    <definedName name="_xlnm.Print_Area" localSheetId="2">國中素!$A$1:$N$131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5" l="1"/>
  <c r="D172" i="17" l="1"/>
  <c r="D171" i="17"/>
  <c r="D170" i="17"/>
  <c r="D169" i="17"/>
  <c r="D168" i="17"/>
  <c r="A168" i="17"/>
  <c r="D167" i="17"/>
  <c r="D166" i="17"/>
  <c r="D165" i="17"/>
  <c r="D164" i="17"/>
  <c r="D163" i="17"/>
  <c r="D162" i="17"/>
  <c r="A162" i="17"/>
  <c r="D161" i="17"/>
  <c r="D160" i="17"/>
  <c r="D159" i="17"/>
  <c r="D157" i="17"/>
  <c r="D156" i="17"/>
  <c r="A156" i="17"/>
  <c r="D155" i="17"/>
  <c r="D154" i="17"/>
  <c r="D153" i="17"/>
  <c r="D152" i="17"/>
  <c r="D151" i="17"/>
  <c r="D150" i="17"/>
  <c r="A150" i="17"/>
  <c r="D149" i="17"/>
  <c r="D148" i="17"/>
  <c r="D147" i="17"/>
  <c r="D146" i="17"/>
  <c r="D144" i="17"/>
  <c r="A144" i="17"/>
  <c r="D143" i="17"/>
  <c r="D142" i="17"/>
  <c r="D141" i="17"/>
  <c r="D140" i="17"/>
  <c r="D139" i="17"/>
  <c r="D138" i="17"/>
  <c r="A138" i="17"/>
  <c r="D137" i="17"/>
  <c r="D136" i="17"/>
  <c r="D135" i="17"/>
  <c r="D134" i="17"/>
  <c r="D133" i="17"/>
  <c r="D132" i="17"/>
  <c r="A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5" i="17"/>
  <c r="D74" i="17"/>
  <c r="D72" i="17"/>
  <c r="D71" i="17"/>
  <c r="D70" i="17"/>
  <c r="D69" i="17"/>
  <c r="D68" i="17"/>
  <c r="D67" i="17"/>
  <c r="D66" i="17"/>
  <c r="D65" i="17"/>
  <c r="D64" i="17"/>
  <c r="D63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2" i="17"/>
  <c r="D41" i="17"/>
  <c r="D40" i="17"/>
  <c r="D39" i="17"/>
  <c r="D38" i="17"/>
  <c r="D37" i="17"/>
  <c r="D36" i="17"/>
  <c r="D35" i="17"/>
  <c r="D34" i="17"/>
  <c r="D33" i="17"/>
  <c r="D32" i="17"/>
  <c r="D30" i="17"/>
  <c r="A30" i="17"/>
  <c r="S19" i="17"/>
  <c r="K19" i="17"/>
  <c r="G19" i="17"/>
  <c r="E19" i="17"/>
  <c r="D19" i="17"/>
  <c r="C19" i="17"/>
  <c r="B19" i="17"/>
  <c r="S18" i="17"/>
  <c r="K18" i="17"/>
  <c r="G18" i="17"/>
  <c r="E18" i="17"/>
  <c r="D18" i="17"/>
  <c r="C18" i="17"/>
  <c r="B18" i="17"/>
  <c r="S17" i="17"/>
  <c r="K17" i="17"/>
  <c r="G17" i="17"/>
  <c r="E17" i="17"/>
  <c r="D17" i="17"/>
  <c r="C17" i="17"/>
  <c r="B17" i="17"/>
  <c r="S16" i="17"/>
  <c r="K16" i="17"/>
  <c r="G16" i="17"/>
  <c r="E16" i="17"/>
  <c r="D16" i="17"/>
  <c r="C16" i="17"/>
  <c r="B16" i="17"/>
  <c r="S15" i="17"/>
  <c r="K15" i="17"/>
  <c r="G15" i="17"/>
  <c r="E15" i="17"/>
  <c r="D15" i="17"/>
  <c r="C15" i="17"/>
  <c r="B15" i="17"/>
  <c r="S14" i="17"/>
  <c r="K14" i="17"/>
  <c r="G14" i="17"/>
  <c r="E14" i="17"/>
  <c r="D14" i="17"/>
  <c r="C14" i="17"/>
  <c r="B14" i="17"/>
  <c r="S13" i="17"/>
  <c r="K13" i="17"/>
  <c r="G13" i="17"/>
  <c r="E13" i="17"/>
  <c r="D13" i="17"/>
  <c r="C13" i="17"/>
  <c r="B13" i="17"/>
  <c r="S12" i="17"/>
  <c r="K12" i="17"/>
  <c r="G12" i="17"/>
  <c r="E12" i="17"/>
  <c r="D12" i="17"/>
  <c r="C12" i="17"/>
  <c r="B12" i="17"/>
  <c r="S11" i="17"/>
  <c r="K11" i="17"/>
  <c r="G11" i="17"/>
  <c r="E11" i="17"/>
  <c r="D11" i="17"/>
  <c r="C11" i="17"/>
  <c r="B11" i="17"/>
  <c r="S10" i="17"/>
  <c r="K10" i="17"/>
  <c r="G10" i="17"/>
  <c r="E10" i="17"/>
  <c r="D10" i="17"/>
  <c r="C10" i="17"/>
  <c r="B10" i="17"/>
  <c r="S9" i="17"/>
  <c r="K9" i="17"/>
  <c r="G9" i="17"/>
  <c r="E9" i="17"/>
  <c r="D9" i="17"/>
  <c r="C9" i="17"/>
  <c r="B9" i="17"/>
  <c r="S8" i="17"/>
  <c r="K8" i="17"/>
  <c r="G8" i="17"/>
  <c r="E8" i="17"/>
  <c r="D8" i="17"/>
  <c r="C8" i="17"/>
  <c r="B8" i="17"/>
  <c r="S7" i="17"/>
  <c r="K7" i="17"/>
  <c r="G7" i="17"/>
  <c r="E7" i="17"/>
  <c r="D7" i="17"/>
  <c r="C7" i="17"/>
  <c r="B7" i="17"/>
  <c r="S6" i="17"/>
  <c r="K6" i="17"/>
  <c r="G6" i="17"/>
  <c r="E6" i="17"/>
  <c r="D6" i="17"/>
  <c r="C6" i="17"/>
  <c r="B6" i="17"/>
  <c r="S5" i="17"/>
  <c r="K5" i="17"/>
  <c r="G5" i="17"/>
  <c r="E5" i="17"/>
  <c r="D5" i="17"/>
  <c r="C5" i="17"/>
  <c r="B5" i="17"/>
  <c r="S4" i="17"/>
  <c r="K4" i="17"/>
  <c r="G4" i="17"/>
  <c r="E4" i="17"/>
  <c r="D4" i="17"/>
  <c r="C4" i="17"/>
  <c r="B4" i="17"/>
  <c r="A4" i="17"/>
  <c r="A5" i="17" s="1"/>
  <c r="S3" i="17"/>
  <c r="K3" i="17"/>
  <c r="G3" i="17"/>
  <c r="F3" i="17"/>
  <c r="E3" i="17"/>
  <c r="D3" i="17"/>
  <c r="C3" i="17"/>
  <c r="B3" i="17"/>
  <c r="L18" i="17"/>
  <c r="F18" i="17"/>
  <c r="H3" i="17"/>
  <c r="H19" i="17"/>
  <c r="F8" i="17"/>
  <c r="H8" i="17"/>
  <c r="H17" i="17"/>
  <c r="H12" i="17"/>
  <c r="F19" i="17"/>
  <c r="H16" i="17"/>
  <c r="L16" i="17"/>
  <c r="F15" i="17"/>
  <c r="H6" i="17"/>
  <c r="L4" i="17"/>
  <c r="L13" i="17"/>
  <c r="F16" i="17"/>
  <c r="L19" i="17"/>
  <c r="L8" i="17"/>
  <c r="L12" i="17"/>
  <c r="F17" i="17"/>
  <c r="H13" i="17"/>
  <c r="H15" i="17"/>
  <c r="F4" i="17"/>
  <c r="F13" i="17"/>
  <c r="F14" i="17"/>
  <c r="H5" i="17"/>
  <c r="H14" i="17"/>
  <c r="F12" i="17"/>
  <c r="H10" i="17"/>
  <c r="L11" i="17"/>
  <c r="L9" i="17"/>
  <c r="H9" i="17"/>
  <c r="F9" i="17"/>
  <c r="H11" i="17"/>
  <c r="F10" i="17"/>
  <c r="L15" i="17"/>
  <c r="L6" i="17"/>
  <c r="F11" i="17"/>
  <c r="H18" i="17"/>
  <c r="L5" i="17"/>
  <c r="H7" i="17"/>
  <c r="L7" i="17"/>
  <c r="H4" i="17"/>
  <c r="L17" i="17"/>
  <c r="F6" i="17"/>
  <c r="L10" i="17"/>
  <c r="L14" i="17"/>
  <c r="F5" i="17"/>
  <c r="L3" i="17"/>
  <c r="F7" i="17"/>
  <c r="A42" i="17" l="1"/>
  <c r="A6" i="17"/>
  <c r="A36" i="17"/>
  <c r="D173" i="16"/>
  <c r="D172" i="16"/>
  <c r="D171" i="16"/>
  <c r="D170" i="16"/>
  <c r="D169" i="16"/>
  <c r="A169" i="16"/>
  <c r="D168" i="16"/>
  <c r="D167" i="16"/>
  <c r="D166" i="16"/>
  <c r="D165" i="16"/>
  <c r="D164" i="16"/>
  <c r="D163" i="16"/>
  <c r="A163" i="16"/>
  <c r="D162" i="16"/>
  <c r="D161" i="16"/>
  <c r="D160" i="16"/>
  <c r="D158" i="16"/>
  <c r="D157" i="16"/>
  <c r="A157" i="16"/>
  <c r="D156" i="16"/>
  <c r="D155" i="16"/>
  <c r="D154" i="16"/>
  <c r="D153" i="16"/>
  <c r="D152" i="16"/>
  <c r="D151" i="16"/>
  <c r="A151" i="16"/>
  <c r="D150" i="16"/>
  <c r="D149" i="16"/>
  <c r="D148" i="16"/>
  <c r="D147" i="16"/>
  <c r="D145" i="16"/>
  <c r="A145" i="16"/>
  <c r="D144" i="16"/>
  <c r="D143" i="16"/>
  <c r="D142" i="16"/>
  <c r="D141" i="16"/>
  <c r="D140" i="16"/>
  <c r="D139" i="16"/>
  <c r="A139" i="16"/>
  <c r="D138" i="16"/>
  <c r="D137" i="16"/>
  <c r="D136" i="16"/>
  <c r="D135" i="16"/>
  <c r="D134" i="16"/>
  <c r="D133" i="16"/>
  <c r="A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6" i="16"/>
  <c r="D75" i="16"/>
  <c r="D73" i="16"/>
  <c r="D72" i="16"/>
  <c r="D71" i="16"/>
  <c r="D70" i="16"/>
  <c r="D69" i="16"/>
  <c r="D68" i="16"/>
  <c r="D67" i="16"/>
  <c r="D66" i="16"/>
  <c r="D65" i="16"/>
  <c r="D64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A31" i="16"/>
  <c r="U19" i="16"/>
  <c r="M19" i="16"/>
  <c r="I19" i="16"/>
  <c r="G19" i="16"/>
  <c r="E19" i="16"/>
  <c r="D19" i="16"/>
  <c r="C19" i="16"/>
  <c r="B19" i="16"/>
  <c r="U18" i="16"/>
  <c r="M18" i="16"/>
  <c r="I18" i="16"/>
  <c r="G18" i="16"/>
  <c r="E18" i="16"/>
  <c r="D18" i="16"/>
  <c r="C18" i="16"/>
  <c r="B18" i="16"/>
  <c r="U17" i="16"/>
  <c r="M17" i="16"/>
  <c r="I17" i="16"/>
  <c r="G17" i="16"/>
  <c r="E17" i="16"/>
  <c r="D17" i="16"/>
  <c r="C17" i="16"/>
  <c r="B17" i="16"/>
  <c r="U16" i="16"/>
  <c r="M16" i="16"/>
  <c r="I16" i="16"/>
  <c r="G16" i="16"/>
  <c r="E16" i="16"/>
  <c r="D16" i="16"/>
  <c r="C16" i="16"/>
  <c r="B16" i="16"/>
  <c r="U15" i="16"/>
  <c r="M15" i="16"/>
  <c r="I15" i="16"/>
  <c r="G15" i="16"/>
  <c r="E15" i="16"/>
  <c r="D15" i="16"/>
  <c r="C15" i="16"/>
  <c r="B15" i="16"/>
  <c r="U14" i="16"/>
  <c r="M14" i="16"/>
  <c r="I14" i="16"/>
  <c r="G14" i="16"/>
  <c r="E14" i="16"/>
  <c r="D14" i="16"/>
  <c r="C14" i="16"/>
  <c r="B14" i="16"/>
  <c r="U13" i="16"/>
  <c r="M13" i="16"/>
  <c r="I13" i="16"/>
  <c r="G13" i="16"/>
  <c r="E13" i="16"/>
  <c r="D13" i="16"/>
  <c r="C13" i="16"/>
  <c r="B13" i="16"/>
  <c r="U12" i="16"/>
  <c r="M12" i="16"/>
  <c r="I12" i="16"/>
  <c r="G12" i="16"/>
  <c r="E12" i="16"/>
  <c r="D12" i="16"/>
  <c r="C12" i="16"/>
  <c r="B12" i="16"/>
  <c r="U11" i="16"/>
  <c r="M11" i="16"/>
  <c r="I11" i="16"/>
  <c r="G11" i="16"/>
  <c r="E11" i="16"/>
  <c r="D11" i="16"/>
  <c r="C11" i="16"/>
  <c r="B11" i="16"/>
  <c r="U10" i="16"/>
  <c r="M10" i="16"/>
  <c r="I10" i="16"/>
  <c r="G10" i="16"/>
  <c r="E10" i="16"/>
  <c r="D10" i="16"/>
  <c r="C10" i="16"/>
  <c r="B10" i="16"/>
  <c r="U9" i="16"/>
  <c r="M9" i="16"/>
  <c r="I9" i="16"/>
  <c r="G9" i="16"/>
  <c r="E9" i="16"/>
  <c r="D9" i="16"/>
  <c r="C9" i="16"/>
  <c r="B9" i="16"/>
  <c r="U8" i="16"/>
  <c r="M8" i="16"/>
  <c r="I8" i="16"/>
  <c r="G8" i="16"/>
  <c r="E8" i="16"/>
  <c r="D8" i="16"/>
  <c r="C8" i="16"/>
  <c r="B8" i="16"/>
  <c r="U7" i="16"/>
  <c r="M7" i="16"/>
  <c r="I7" i="16"/>
  <c r="G7" i="16"/>
  <c r="E7" i="16"/>
  <c r="D7" i="16"/>
  <c r="C7" i="16"/>
  <c r="B7" i="16"/>
  <c r="U6" i="16"/>
  <c r="M6" i="16"/>
  <c r="I6" i="16"/>
  <c r="G6" i="16"/>
  <c r="E6" i="16"/>
  <c r="D6" i="16"/>
  <c r="C6" i="16"/>
  <c r="B6" i="16"/>
  <c r="U5" i="16"/>
  <c r="M5" i="16"/>
  <c r="I5" i="16"/>
  <c r="G5" i="16"/>
  <c r="E5" i="16"/>
  <c r="D5" i="16"/>
  <c r="C5" i="16"/>
  <c r="B5" i="16"/>
  <c r="U4" i="16"/>
  <c r="M4" i="16"/>
  <c r="I4" i="16"/>
  <c r="G4" i="16"/>
  <c r="E4" i="16"/>
  <c r="D4" i="16"/>
  <c r="C4" i="16"/>
  <c r="B4" i="16"/>
  <c r="A4" i="16"/>
  <c r="A5" i="16" s="1"/>
  <c r="U3" i="16"/>
  <c r="M3" i="16"/>
  <c r="I3" i="16"/>
  <c r="G3" i="16"/>
  <c r="F3" i="16"/>
  <c r="E3" i="16"/>
  <c r="D3" i="16"/>
  <c r="C3" i="16"/>
  <c r="B3" i="16"/>
  <c r="H10" i="16"/>
  <c r="J19" i="16"/>
  <c r="N5" i="16"/>
  <c r="N6" i="16"/>
  <c r="J18" i="16"/>
  <c r="N15" i="16"/>
  <c r="N8" i="16"/>
  <c r="F7" i="16"/>
  <c r="H18" i="16"/>
  <c r="J14" i="16"/>
  <c r="J6" i="16"/>
  <c r="H7" i="16"/>
  <c r="H6" i="16"/>
  <c r="H12" i="16"/>
  <c r="N14" i="16"/>
  <c r="H4" i="16"/>
  <c r="N16" i="16"/>
  <c r="J11" i="16"/>
  <c r="F8" i="16"/>
  <c r="H5" i="16"/>
  <c r="F18" i="16"/>
  <c r="H13" i="16"/>
  <c r="H15" i="16"/>
  <c r="H14" i="16"/>
  <c r="N9" i="16"/>
  <c r="J3" i="16"/>
  <c r="F13" i="16"/>
  <c r="J15" i="16"/>
  <c r="H8" i="16"/>
  <c r="N17" i="16"/>
  <c r="J8" i="16"/>
  <c r="J17" i="16"/>
  <c r="F15" i="16"/>
  <c r="N18" i="16"/>
  <c r="J13" i="16"/>
  <c r="J12" i="16"/>
  <c r="F9" i="16"/>
  <c r="N19" i="16"/>
  <c r="H3" i="16"/>
  <c r="H17" i="16"/>
  <c r="J10" i="16"/>
  <c r="F12" i="16"/>
  <c r="N4" i="16"/>
  <c r="F19" i="16"/>
  <c r="F11" i="16"/>
  <c r="H19" i="16"/>
  <c r="H16" i="16"/>
  <c r="N11" i="16"/>
  <c r="N10" i="16"/>
  <c r="J5" i="16"/>
  <c r="N13" i="16"/>
  <c r="F4" i="16"/>
  <c r="F17" i="16"/>
  <c r="F10" i="16"/>
  <c r="F14" i="16"/>
  <c r="N12" i="16"/>
  <c r="H9" i="16"/>
  <c r="N3" i="16"/>
  <c r="H11" i="16"/>
  <c r="F16" i="16"/>
  <c r="F6" i="16"/>
  <c r="J7" i="16"/>
  <c r="J4" i="16"/>
  <c r="J16" i="16"/>
  <c r="J9" i="16"/>
  <c r="F5" i="16"/>
  <c r="N7" i="16"/>
  <c r="A48" i="17" l="1"/>
  <c r="A7" i="17"/>
  <c r="A43" i="16"/>
  <c r="A6" i="16"/>
  <c r="A37" i="16"/>
  <c r="E12" i="15"/>
  <c r="A54" i="17" l="1"/>
  <c r="A8" i="17"/>
  <c r="A49" i="16"/>
  <c r="A7" i="16"/>
  <c r="E8" i="1"/>
  <c r="F12" i="15"/>
  <c r="A9" i="17" l="1"/>
  <c r="A60" i="17"/>
  <c r="A55" i="16"/>
  <c r="A8" i="16"/>
  <c r="D172" i="15"/>
  <c r="D171" i="15"/>
  <c r="D170" i="15"/>
  <c r="D169" i="15"/>
  <c r="D168" i="15"/>
  <c r="A168" i="15"/>
  <c r="D167" i="15"/>
  <c r="D166" i="15"/>
  <c r="D165" i="15"/>
  <c r="D164" i="15"/>
  <c r="D163" i="15"/>
  <c r="D162" i="15"/>
  <c r="A162" i="15"/>
  <c r="D161" i="15"/>
  <c r="D160" i="15"/>
  <c r="D159" i="15"/>
  <c r="D157" i="15"/>
  <c r="D156" i="15"/>
  <c r="A156" i="15"/>
  <c r="D155" i="15"/>
  <c r="D154" i="15"/>
  <c r="D153" i="15"/>
  <c r="D152" i="15"/>
  <c r="D151" i="15"/>
  <c r="D150" i="15"/>
  <c r="A150" i="15"/>
  <c r="D149" i="15"/>
  <c r="D148" i="15"/>
  <c r="D147" i="15"/>
  <c r="D146" i="15"/>
  <c r="D144" i="15"/>
  <c r="A144" i="15"/>
  <c r="D143" i="15"/>
  <c r="D142" i="15"/>
  <c r="D141" i="15"/>
  <c r="D140" i="15"/>
  <c r="D139" i="15"/>
  <c r="D138" i="15"/>
  <c r="A138" i="15"/>
  <c r="D137" i="15"/>
  <c r="D136" i="15"/>
  <c r="D135" i="15"/>
  <c r="D134" i="15"/>
  <c r="D133" i="15"/>
  <c r="D132" i="15"/>
  <c r="A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5" i="15"/>
  <c r="D74" i="15"/>
  <c r="D72" i="15"/>
  <c r="D71" i="15"/>
  <c r="D70" i="15"/>
  <c r="D69" i="15"/>
  <c r="D68" i="15"/>
  <c r="D67" i="15"/>
  <c r="D66" i="15"/>
  <c r="D65" i="15"/>
  <c r="D64" i="15"/>
  <c r="D63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2" i="15"/>
  <c r="D41" i="15"/>
  <c r="D40" i="15"/>
  <c r="D39" i="15"/>
  <c r="D38" i="15"/>
  <c r="D37" i="15"/>
  <c r="D36" i="15"/>
  <c r="D35" i="15"/>
  <c r="D34" i="15"/>
  <c r="D33" i="15"/>
  <c r="D32" i="15"/>
  <c r="A30" i="15"/>
  <c r="T19" i="15"/>
  <c r="K19" i="15"/>
  <c r="G19" i="15"/>
  <c r="E19" i="15"/>
  <c r="D19" i="15"/>
  <c r="C19" i="15"/>
  <c r="B19" i="15"/>
  <c r="T18" i="15"/>
  <c r="K18" i="15"/>
  <c r="G18" i="15"/>
  <c r="E18" i="15"/>
  <c r="D18" i="15"/>
  <c r="C18" i="15"/>
  <c r="B18" i="15"/>
  <c r="T17" i="15"/>
  <c r="K17" i="15"/>
  <c r="G17" i="15"/>
  <c r="E17" i="15"/>
  <c r="D17" i="15"/>
  <c r="C17" i="15"/>
  <c r="B17" i="15"/>
  <c r="T16" i="15"/>
  <c r="K16" i="15"/>
  <c r="G16" i="15"/>
  <c r="E16" i="15"/>
  <c r="D16" i="15"/>
  <c r="C16" i="15"/>
  <c r="B16" i="15"/>
  <c r="T15" i="15"/>
  <c r="K15" i="15"/>
  <c r="G15" i="15"/>
  <c r="E15" i="15"/>
  <c r="D15" i="15"/>
  <c r="C15" i="15"/>
  <c r="B15" i="15"/>
  <c r="T14" i="15"/>
  <c r="K14" i="15"/>
  <c r="G14" i="15"/>
  <c r="E14" i="15"/>
  <c r="D14" i="15"/>
  <c r="C14" i="15"/>
  <c r="B14" i="15"/>
  <c r="T13" i="15"/>
  <c r="K13" i="15"/>
  <c r="G13" i="15"/>
  <c r="E13" i="15"/>
  <c r="D13" i="15"/>
  <c r="C13" i="15"/>
  <c r="B13" i="15"/>
  <c r="T12" i="15"/>
  <c r="K12" i="15"/>
  <c r="G12" i="15"/>
  <c r="D12" i="15"/>
  <c r="C12" i="15"/>
  <c r="B12" i="15"/>
  <c r="T11" i="15"/>
  <c r="K11" i="15"/>
  <c r="G11" i="15"/>
  <c r="E11" i="15"/>
  <c r="D11" i="15"/>
  <c r="C11" i="15"/>
  <c r="B11" i="15"/>
  <c r="T10" i="15"/>
  <c r="K10" i="15"/>
  <c r="G10" i="15"/>
  <c r="E10" i="15"/>
  <c r="D10" i="15"/>
  <c r="C10" i="15"/>
  <c r="B10" i="15"/>
  <c r="T9" i="15"/>
  <c r="K9" i="15"/>
  <c r="G9" i="15"/>
  <c r="E9" i="15"/>
  <c r="D9" i="15"/>
  <c r="C9" i="15"/>
  <c r="B9" i="15"/>
  <c r="T8" i="15"/>
  <c r="K8" i="15"/>
  <c r="G8" i="15"/>
  <c r="E8" i="15"/>
  <c r="D8" i="15"/>
  <c r="C8" i="15"/>
  <c r="B8" i="15"/>
  <c r="T7" i="15"/>
  <c r="K7" i="15"/>
  <c r="G7" i="15"/>
  <c r="E7" i="15"/>
  <c r="D7" i="15"/>
  <c r="C7" i="15"/>
  <c r="B7" i="15"/>
  <c r="T6" i="15"/>
  <c r="K6" i="15"/>
  <c r="G6" i="15"/>
  <c r="E6" i="15"/>
  <c r="D6" i="15"/>
  <c r="C6" i="15"/>
  <c r="B6" i="15"/>
  <c r="T5" i="15"/>
  <c r="K5" i="15"/>
  <c r="G5" i="15"/>
  <c r="E5" i="15"/>
  <c r="D5" i="15"/>
  <c r="C5" i="15"/>
  <c r="B5" i="15"/>
  <c r="T4" i="15"/>
  <c r="K4" i="15"/>
  <c r="G4" i="15"/>
  <c r="E4" i="15"/>
  <c r="D4" i="15"/>
  <c r="C4" i="15"/>
  <c r="B4" i="15"/>
  <c r="A4" i="15"/>
  <c r="A5" i="15" s="1"/>
  <c r="T3" i="15"/>
  <c r="K3" i="15"/>
  <c r="G3" i="15"/>
  <c r="F3" i="15"/>
  <c r="E3" i="15"/>
  <c r="D3" i="15"/>
  <c r="C3" i="15"/>
  <c r="B3" i="15"/>
  <c r="M19" i="1"/>
  <c r="H6" i="15"/>
  <c r="F14" i="15"/>
  <c r="F7" i="15"/>
  <c r="F16" i="15"/>
  <c r="F10" i="15"/>
  <c r="L14" i="15"/>
  <c r="L12" i="15"/>
  <c r="L13" i="15"/>
  <c r="L7" i="15"/>
  <c r="L5" i="15"/>
  <c r="H5" i="15"/>
  <c r="H16" i="15"/>
  <c r="L10" i="15"/>
  <c r="H18" i="15"/>
  <c r="F5" i="15"/>
  <c r="L9" i="15"/>
  <c r="F18" i="15"/>
  <c r="F11" i="15"/>
  <c r="H11" i="15"/>
  <c r="L8" i="15"/>
  <c r="H14" i="15"/>
  <c r="H4" i="15"/>
  <c r="H12" i="15"/>
  <c r="L15" i="15"/>
  <c r="H8" i="15"/>
  <c r="L16" i="15"/>
  <c r="F19" i="15"/>
  <c r="L17" i="15"/>
  <c r="H19" i="15"/>
  <c r="H17" i="15"/>
  <c r="L6" i="15"/>
  <c r="F17" i="15"/>
  <c r="L18" i="15"/>
  <c r="H15" i="15"/>
  <c r="L11" i="15"/>
  <c r="L3" i="15"/>
  <c r="H3" i="15"/>
  <c r="F8" i="15"/>
  <c r="H9" i="15"/>
  <c r="F4" i="15"/>
  <c r="H13" i="15"/>
  <c r="F9" i="15"/>
  <c r="H7" i="15"/>
  <c r="F13" i="15"/>
  <c r="F15" i="15"/>
  <c r="L19" i="15"/>
  <c r="H10" i="15"/>
  <c r="F6" i="15"/>
  <c r="L4" i="15"/>
  <c r="A10" i="17" l="1"/>
  <c r="A66" i="17"/>
  <c r="A9" i="16"/>
  <c r="A61" i="16"/>
  <c r="A42" i="15"/>
  <c r="A6" i="15"/>
  <c r="A36" i="15"/>
  <c r="A11" i="17" l="1"/>
  <c r="A72" i="17"/>
  <c r="A10" i="16"/>
  <c r="A67" i="16"/>
  <c r="A7" i="15"/>
  <c r="A48" i="15"/>
  <c r="D50" i="1"/>
  <c r="D16" i="1"/>
  <c r="A78" i="17" l="1"/>
  <c r="A12" i="17"/>
  <c r="A11" i="16"/>
  <c r="A73" i="16"/>
  <c r="A8" i="15"/>
  <c r="A54" i="15"/>
  <c r="A84" i="17" l="1"/>
  <c r="A13" i="17"/>
  <c r="A79" i="16"/>
  <c r="A12" i="16"/>
  <c r="A60" i="15"/>
  <c r="A9" i="15"/>
  <c r="D122" i="1"/>
  <c r="D121" i="1"/>
  <c r="D120" i="1"/>
  <c r="D110" i="1"/>
  <c r="D109" i="1"/>
  <c r="D108" i="1"/>
  <c r="D107" i="1"/>
  <c r="D106" i="1"/>
  <c r="D105" i="1"/>
  <c r="D103" i="1"/>
  <c r="D102" i="1"/>
  <c r="D98" i="1"/>
  <c r="D97" i="1"/>
  <c r="D96" i="1"/>
  <c r="D92" i="1"/>
  <c r="D91" i="1"/>
  <c r="D90" i="1"/>
  <c r="D89" i="1"/>
  <c r="D88" i="1"/>
  <c r="D87" i="1"/>
  <c r="D86" i="1"/>
  <c r="D85" i="1"/>
  <c r="D84" i="1"/>
  <c r="D80" i="1"/>
  <c r="D79" i="1"/>
  <c r="D78" i="1"/>
  <c r="D73" i="1"/>
  <c r="D72" i="1"/>
  <c r="D68" i="1"/>
  <c r="D67" i="1"/>
  <c r="D66" i="1"/>
  <c r="D62" i="1"/>
  <c r="D61" i="1"/>
  <c r="D6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D59" i="1"/>
  <c r="D58" i="1"/>
  <c r="D57" i="1"/>
  <c r="D56" i="1"/>
  <c r="D55" i="1"/>
  <c r="D54" i="1"/>
  <c r="D49" i="1"/>
  <c r="D48" i="1"/>
  <c r="N13" i="1"/>
  <c r="A14" i="17" l="1"/>
  <c r="A90" i="17"/>
  <c r="A85" i="16"/>
  <c r="A13" i="16"/>
  <c r="A10" i="15"/>
  <c r="A66" i="15"/>
  <c r="A96" i="17" l="1"/>
  <c r="A15" i="17"/>
  <c r="A91" i="16"/>
  <c r="A14" i="16"/>
  <c r="A72" i="15"/>
  <c r="A11" i="15"/>
  <c r="A16" i="17" l="1"/>
  <c r="A102" i="17"/>
  <c r="A97" i="16"/>
  <c r="A15" i="16"/>
  <c r="A78" i="15"/>
  <c r="A12" i="15"/>
  <c r="A17" i="17" l="1"/>
  <c r="A108" i="17"/>
  <c r="A103" i="16"/>
  <c r="A16" i="16"/>
  <c r="A13" i="15"/>
  <c r="A84" i="15"/>
  <c r="A114" i="17" l="1"/>
  <c r="A18" i="17"/>
  <c r="A17" i="16"/>
  <c r="A109" i="16"/>
  <c r="A14" i="15"/>
  <c r="A90" i="15"/>
  <c r="V14" i="1"/>
  <c r="V15" i="1"/>
  <c r="V16" i="1"/>
  <c r="V17" i="1"/>
  <c r="V18" i="1"/>
  <c r="V19" i="1"/>
  <c r="M18" i="1"/>
  <c r="M17" i="1"/>
  <c r="M16" i="1"/>
  <c r="M15" i="1"/>
  <c r="M14" i="1"/>
  <c r="I19" i="1"/>
  <c r="I18" i="1"/>
  <c r="I17" i="1"/>
  <c r="I16" i="1"/>
  <c r="I15" i="1"/>
  <c r="I14" i="1"/>
  <c r="G19" i="1"/>
  <c r="G18" i="1"/>
  <c r="G17" i="1"/>
  <c r="G16" i="1"/>
  <c r="G15" i="1"/>
  <c r="G14" i="1"/>
  <c r="F18" i="1"/>
  <c r="J15" i="1"/>
  <c r="H18" i="1"/>
  <c r="J18" i="1"/>
  <c r="F16" i="1"/>
  <c r="J19" i="1"/>
  <c r="N17" i="1"/>
  <c r="H14" i="1"/>
  <c r="H16" i="1"/>
  <c r="H19" i="1"/>
  <c r="N18" i="1"/>
  <c r="N16" i="1"/>
  <c r="J17" i="1"/>
  <c r="J14" i="1"/>
  <c r="N15" i="1"/>
  <c r="F14" i="1"/>
  <c r="J16" i="1"/>
  <c r="H15" i="1"/>
  <c r="F17" i="1"/>
  <c r="F19" i="1"/>
  <c r="N14" i="1"/>
  <c r="N19" i="1"/>
  <c r="F15" i="1"/>
  <c r="H17" i="1"/>
  <c r="A19" i="17" l="1"/>
  <c r="A126" i="17" s="1"/>
  <c r="A120" i="17"/>
  <c r="A115" i="16"/>
  <c r="A18" i="16"/>
  <c r="A96" i="15"/>
  <c r="A15" i="15"/>
  <c r="E19" i="1"/>
  <c r="E18" i="1"/>
  <c r="E17" i="1"/>
  <c r="E16" i="1"/>
  <c r="E15" i="1"/>
  <c r="E14" i="1"/>
  <c r="A19" i="16" l="1"/>
  <c r="A127" i="16" s="1"/>
  <c r="A121" i="16"/>
  <c r="A16" i="15"/>
  <c r="A102" i="15"/>
  <c r="D19" i="1"/>
  <c r="D18" i="1"/>
  <c r="D17" i="1"/>
  <c r="D15" i="1"/>
  <c r="D14" i="1"/>
  <c r="A108" i="15" l="1"/>
  <c r="A17" i="15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8" i="1"/>
  <c r="D157" i="1"/>
  <c r="D156" i="1"/>
  <c r="A114" i="15" l="1"/>
  <c r="A18" i="15"/>
  <c r="C19" i="1"/>
  <c r="D145" i="1"/>
  <c r="D144" i="1"/>
  <c r="C18" i="1"/>
  <c r="C17" i="1"/>
  <c r="C16" i="1"/>
  <c r="C15" i="1"/>
  <c r="C14" i="1"/>
  <c r="A120" i="15" l="1"/>
  <c r="A19" i="15"/>
  <c r="A126" i="15" s="1"/>
  <c r="H12" i="1"/>
  <c r="G12" i="1" l="1"/>
  <c r="D83" i="1" l="1"/>
  <c r="D82" i="1"/>
  <c r="D81" i="1"/>
  <c r="D155" i="1" l="1"/>
  <c r="D154" i="1"/>
  <c r="D153" i="1"/>
  <c r="D152" i="1"/>
  <c r="D151" i="1"/>
  <c r="D150" i="1"/>
  <c r="D149" i="1"/>
  <c r="D148" i="1"/>
  <c r="D147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19" i="1"/>
  <c r="D118" i="1"/>
  <c r="D117" i="1"/>
  <c r="D116" i="1"/>
  <c r="D115" i="1"/>
  <c r="D114" i="1"/>
  <c r="D113" i="1"/>
  <c r="D112" i="1"/>
  <c r="D111" i="1"/>
  <c r="D101" i="1"/>
  <c r="D100" i="1"/>
  <c r="D99" i="1"/>
  <c r="B4" i="1" l="1"/>
  <c r="B3" i="1"/>
  <c r="V4" i="1" l="1"/>
  <c r="V5" i="1"/>
  <c r="V6" i="1"/>
  <c r="V7" i="1"/>
  <c r="V8" i="1"/>
  <c r="V9" i="1"/>
  <c r="V10" i="1"/>
  <c r="V11" i="1"/>
  <c r="V12" i="1"/>
  <c r="V13" i="1"/>
  <c r="V3" i="1"/>
  <c r="D7" i="1" l="1"/>
  <c r="J9" i="1"/>
  <c r="M7" i="1" l="1"/>
  <c r="M11" i="1"/>
  <c r="M8" i="1"/>
  <c r="G13" i="1"/>
  <c r="F10" i="1"/>
  <c r="N9" i="1"/>
  <c r="N8" i="1"/>
  <c r="J12" i="1"/>
  <c r="J6" i="1"/>
  <c r="J3" i="1"/>
  <c r="N7" i="1"/>
  <c r="J7" i="1"/>
  <c r="N4" i="1"/>
  <c r="J10" i="1"/>
  <c r="N3" i="1"/>
  <c r="H13" i="1"/>
  <c r="N6" i="1"/>
  <c r="J4" i="1"/>
  <c r="J5" i="1"/>
  <c r="N10" i="1"/>
  <c r="N12" i="1"/>
  <c r="J11" i="1"/>
  <c r="N11" i="1"/>
  <c r="N5" i="1"/>
  <c r="J13" i="1"/>
  <c r="J8" i="1"/>
  <c r="G8" i="1" l="1"/>
  <c r="F4" i="1"/>
  <c r="H6" i="1"/>
  <c r="F12" i="1"/>
  <c r="F7" i="1"/>
  <c r="H8" i="1"/>
  <c r="H11" i="1"/>
  <c r="H7" i="1"/>
  <c r="F6" i="1"/>
  <c r="F5" i="1"/>
  <c r="F11" i="1"/>
  <c r="H3" i="1"/>
  <c r="F9" i="1"/>
  <c r="H5" i="1"/>
  <c r="H9" i="1"/>
  <c r="F8" i="1"/>
  <c r="H10" i="1"/>
  <c r="F13" i="1"/>
  <c r="H4" i="1"/>
  <c r="D6" i="1" l="1"/>
  <c r="D33" i="1" l="1"/>
  <c r="D34" i="1"/>
  <c r="D35" i="1"/>
  <c r="D36" i="1"/>
  <c r="D37" i="1"/>
  <c r="D38" i="1"/>
  <c r="D39" i="1"/>
  <c r="D40" i="1"/>
  <c r="D41" i="1"/>
  <c r="D42" i="1"/>
  <c r="D43" i="1"/>
  <c r="D45" i="1"/>
  <c r="D46" i="1"/>
  <c r="D47" i="1"/>
  <c r="D51" i="1"/>
  <c r="D52" i="1"/>
  <c r="D53" i="1"/>
  <c r="D64" i="1"/>
  <c r="D65" i="1"/>
  <c r="D69" i="1"/>
  <c r="D70" i="1"/>
  <c r="D71" i="1"/>
  <c r="D75" i="1"/>
  <c r="D76" i="1"/>
  <c r="D93" i="1"/>
  <c r="D94" i="1"/>
  <c r="D95" i="1"/>
  <c r="D31" i="1"/>
  <c r="M13" i="1"/>
  <c r="M12" i="1"/>
  <c r="M10" i="1"/>
  <c r="M9" i="1"/>
  <c r="M6" i="1"/>
  <c r="M5" i="1"/>
  <c r="M4" i="1"/>
  <c r="M3" i="1"/>
  <c r="I13" i="1"/>
  <c r="I12" i="1"/>
  <c r="I11" i="1"/>
  <c r="I10" i="1"/>
  <c r="I9" i="1"/>
  <c r="I8" i="1"/>
  <c r="I7" i="1"/>
  <c r="I6" i="1"/>
  <c r="I5" i="1"/>
  <c r="I4" i="1"/>
  <c r="I3" i="1"/>
  <c r="G11" i="1"/>
  <c r="G10" i="1"/>
  <c r="G9" i="1"/>
  <c r="G7" i="1"/>
  <c r="G6" i="1"/>
  <c r="G5" i="1"/>
  <c r="G4" i="1"/>
  <c r="G3" i="1"/>
  <c r="F3" i="1"/>
  <c r="E13" i="1"/>
  <c r="E12" i="1"/>
  <c r="E11" i="1"/>
  <c r="E10" i="1"/>
  <c r="E9" i="1"/>
  <c r="E7" i="1"/>
  <c r="E6" i="1"/>
  <c r="E5" i="1"/>
  <c r="E4" i="1"/>
  <c r="E3" i="1"/>
  <c r="D13" i="1"/>
  <c r="D12" i="1"/>
  <c r="D11" i="1"/>
  <c r="D10" i="1"/>
  <c r="D9" i="1"/>
  <c r="D8" i="1"/>
  <c r="D5" i="1"/>
  <c r="C13" i="1"/>
  <c r="C12" i="1"/>
  <c r="C11" i="1"/>
  <c r="C10" i="1"/>
  <c r="C9" i="1"/>
  <c r="C8" i="1"/>
  <c r="C7" i="1"/>
  <c r="C6" i="1"/>
  <c r="C5" i="1"/>
  <c r="D4" i="1" l="1"/>
  <c r="D3" i="1"/>
  <c r="C4" i="1"/>
  <c r="C3" i="1"/>
  <c r="A4" i="1" l="1"/>
  <c r="A5" i="1" s="1"/>
  <c r="A6" i="1" s="1"/>
  <c r="A31" i="1"/>
  <c r="A37" i="1" l="1"/>
  <c r="A43" i="1" l="1"/>
  <c r="A7" i="1" l="1"/>
  <c r="A49" i="1"/>
  <c r="A8" i="1" l="1"/>
  <c r="A9" i="1" s="1"/>
  <c r="A10" i="1" s="1"/>
  <c r="A11" i="1" s="1"/>
  <c r="A55" i="1"/>
  <c r="A61" i="1" l="1"/>
  <c r="A67" i="1"/>
  <c r="A73" i="1" l="1"/>
  <c r="A79" i="1"/>
  <c r="A12" i="1" l="1"/>
  <c r="A13" i="1" s="1"/>
  <c r="A14" i="1" s="1"/>
  <c r="A97" i="1" l="1"/>
  <c r="A15" i="1"/>
  <c r="A16" i="1" s="1"/>
  <c r="A85" i="1"/>
  <c r="A91" i="1"/>
  <c r="A103" i="1" l="1"/>
  <c r="A109" i="1"/>
  <c r="A17" i="1" l="1"/>
  <c r="A115" i="1" s="1"/>
  <c r="A18" i="1" l="1"/>
  <c r="A121" i="1" s="1"/>
  <c r="A19" i="1" l="1"/>
  <c r="A127" i="1" s="1"/>
  <c r="B5" i="1"/>
  <c r="A133" i="1" l="1"/>
  <c r="A139" i="1" l="1"/>
  <c r="A145" i="1" l="1"/>
  <c r="A151" i="1" l="1"/>
  <c r="A157" i="1" l="1"/>
  <c r="A163" i="1" l="1"/>
  <c r="A169" i="1" l="1"/>
</calcChain>
</file>

<file path=xl/sharedStrings.xml><?xml version="1.0" encoding="utf-8"?>
<sst xmlns="http://schemas.openxmlformats.org/spreadsheetml/2006/main" count="2428" uniqueCount="465">
  <si>
    <t>乳品*</t>
  </si>
  <si>
    <t>糙米飯</t>
  </si>
  <si>
    <t>時蔬</t>
  </si>
  <si>
    <t>學年度</t>
    <phoneticPr fontId="1" type="noConversion"/>
  </si>
  <si>
    <t>國民中學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</si>
  <si>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</si>
  <si>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</si>
  <si>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</si>
  <si>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</si>
  <si>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</si>
  <si>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公斤</t>
  </si>
  <si>
    <t>主菜</t>
  </si>
  <si>
    <t>副菜一</t>
  </si>
  <si>
    <t>副菜二</t>
  </si>
  <si>
    <t>蔬菜</t>
  </si>
  <si>
    <t>米</t>
  </si>
  <si>
    <t>大蒜</t>
  </si>
  <si>
    <t>胡蘿蔔</t>
  </si>
  <si>
    <t>糙米</t>
  </si>
  <si>
    <t>津吉-本店使用台灣豬肉</t>
    <phoneticPr fontId="1" type="noConversion"/>
  </si>
  <si>
    <t>月菜單編排說明如下:</t>
  </si>
  <si>
    <t>一、</t>
  </si>
  <si>
    <t>每週一五吃有機蔬菜。</t>
  </si>
  <si>
    <t>月葷食菜單(A案)</t>
  </si>
  <si>
    <t>重/公斤</t>
    <phoneticPr fontId="1" type="noConversion"/>
  </si>
  <si>
    <t>大蒜</t>
    <phoneticPr fontId="1" type="noConversion"/>
  </si>
  <si>
    <t>雞蛋</t>
    <phoneticPr fontId="1" type="noConversion"/>
  </si>
  <si>
    <t>薑</t>
    <phoneticPr fontId="1" type="noConversion"/>
  </si>
  <si>
    <t>豬骨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</si>
  <si>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</si>
  <si>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豆漿</t>
    <phoneticPr fontId="1" type="noConversion"/>
  </si>
  <si>
    <t>黃豆(廚房現磨現煮)</t>
    <phoneticPr fontId="1" type="noConversion"/>
  </si>
  <si>
    <t>紅砂糖</t>
    <phoneticPr fontId="1" type="noConversion"/>
  </si>
  <si>
    <t>胡蘿蔔</t>
    <phoneticPr fontId="1" type="noConversion"/>
  </si>
  <si>
    <t>白米飯</t>
    <phoneticPr fontId="1" type="noConversion"/>
  </si>
  <si>
    <t>胡蘿蔔</t>
    <phoneticPr fontId="1" type="noConversion"/>
  </si>
  <si>
    <t>糙米</t>
    <phoneticPr fontId="1" type="noConversion"/>
  </si>
  <si>
    <t>糙米飯</t>
    <phoneticPr fontId="1" type="noConversion"/>
  </si>
  <si>
    <t>豆干</t>
    <phoneticPr fontId="1" type="noConversion"/>
  </si>
  <si>
    <t>滷包</t>
    <phoneticPr fontId="1" type="noConversion"/>
  </si>
  <si>
    <t>調味肉排</t>
    <phoneticPr fontId="1" type="noConversion"/>
  </si>
  <si>
    <t>豬後腿肉</t>
    <phoneticPr fontId="1" type="noConversion"/>
  </si>
  <si>
    <t>豬絞肉</t>
    <phoneticPr fontId="1" type="noConversion"/>
  </si>
  <si>
    <t>仙草甜湯</t>
    <phoneticPr fontId="1" type="noConversion"/>
  </si>
  <si>
    <t>配合食材認證與提升滿意度，</t>
    <phoneticPr fontId="1" type="noConversion"/>
  </si>
  <si>
    <t>雞蛋</t>
    <phoneticPr fontId="1" type="noConversion"/>
  </si>
  <si>
    <t>薑</t>
    <phoneticPr fontId="1" type="noConversion"/>
  </si>
  <si>
    <t>番茄糊</t>
    <phoneticPr fontId="1" type="noConversion"/>
  </si>
  <si>
    <t>時蔬</t>
    <phoneticPr fontId="1" type="noConversion"/>
  </si>
  <si>
    <t>乾香菇</t>
    <phoneticPr fontId="1" type="noConversion"/>
  </si>
  <si>
    <t>小餐包</t>
    <phoneticPr fontId="1" type="noConversion"/>
  </si>
  <si>
    <t>玉米粒罐頭</t>
    <phoneticPr fontId="1" type="noConversion"/>
  </si>
  <si>
    <t>玉米醬罐頭</t>
    <phoneticPr fontId="1" type="noConversion"/>
  </si>
  <si>
    <t>白蘿蔔</t>
    <phoneticPr fontId="1" type="noConversion"/>
  </si>
  <si>
    <t>時蔬湯</t>
    <phoneticPr fontId="1" type="noConversion"/>
  </si>
  <si>
    <t>螞蟻上樹</t>
    <phoneticPr fontId="1" type="noConversion"/>
  </si>
  <si>
    <t>糙米飯</t>
    <phoneticPr fontId="1" type="noConversion"/>
  </si>
  <si>
    <t>味噌</t>
    <phoneticPr fontId="1" type="noConversion"/>
  </si>
  <si>
    <t>乾海帶</t>
    <phoneticPr fontId="1" type="noConversion"/>
  </si>
  <si>
    <t>大蒜</t>
    <phoneticPr fontId="1" type="noConversion"/>
  </si>
  <si>
    <t>沙茶魷魚</t>
    <phoneticPr fontId="1" type="noConversion"/>
  </si>
  <si>
    <t>阿根廷魷</t>
    <phoneticPr fontId="1" type="noConversion"/>
  </si>
  <si>
    <t>麵食特餐</t>
    <phoneticPr fontId="1" type="noConversion"/>
  </si>
  <si>
    <t>義大利麵</t>
    <phoneticPr fontId="1" type="noConversion"/>
  </si>
  <si>
    <t>胡蘿蔔</t>
    <phoneticPr fontId="1" type="noConversion"/>
  </si>
  <si>
    <t>豬骨</t>
    <phoneticPr fontId="1" type="noConversion"/>
  </si>
  <si>
    <t>雞蛋</t>
    <phoneticPr fontId="1" type="noConversion"/>
  </si>
  <si>
    <t>白米飯</t>
    <phoneticPr fontId="1" type="noConversion"/>
  </si>
  <si>
    <t>豬絞肉</t>
    <phoneticPr fontId="1" type="noConversion"/>
  </si>
  <si>
    <t>洋蔥</t>
    <phoneticPr fontId="1" type="noConversion"/>
  </si>
  <si>
    <t>玉米濃湯粉</t>
    <phoneticPr fontId="1" type="noConversion"/>
  </si>
  <si>
    <t>香酥雞塊</t>
    <phoneticPr fontId="1" type="noConversion"/>
  </si>
  <si>
    <t>冷凍雞塊</t>
    <phoneticPr fontId="1" type="noConversion"/>
  </si>
  <si>
    <t>豬後腿肉</t>
    <phoneticPr fontId="1" type="noConversion"/>
  </si>
  <si>
    <t>大蒜</t>
    <phoneticPr fontId="1" type="noConversion"/>
  </si>
  <si>
    <t>小米飯</t>
    <phoneticPr fontId="1" type="noConversion"/>
  </si>
  <si>
    <t>小米</t>
    <phoneticPr fontId="1" type="noConversion"/>
  </si>
  <si>
    <t>鯊魚</t>
    <phoneticPr fontId="1" type="noConversion"/>
  </si>
  <si>
    <t>豆瓣醬</t>
    <phoneticPr fontId="1" type="noConversion"/>
  </si>
  <si>
    <t>豆腐</t>
    <phoneticPr fontId="1" type="noConversion"/>
  </si>
  <si>
    <t>乾香菇</t>
    <phoneticPr fontId="1" type="noConversion"/>
  </si>
  <si>
    <t>胡蘿蔔</t>
    <phoneticPr fontId="1" type="noConversion"/>
  </si>
  <si>
    <t>培根豆芽</t>
    <phoneticPr fontId="1" type="noConversion"/>
  </si>
  <si>
    <t>綠豆芽</t>
    <phoneticPr fontId="1" type="noConversion"/>
  </si>
  <si>
    <t>培根</t>
    <phoneticPr fontId="1" type="noConversion"/>
  </si>
  <si>
    <t>韮菜</t>
    <phoneticPr fontId="1" type="noConversion"/>
  </si>
  <si>
    <t>副菜二:</t>
    <phoneticPr fontId="1" type="noConversion"/>
  </si>
  <si>
    <t>國民小學</t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</si>
  <si>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</si>
  <si>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</si>
  <si>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</si>
  <si>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</si>
  <si>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</si>
  <si>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</si>
  <si>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冬粉</t>
    <phoneticPr fontId="1" type="noConversion"/>
  </si>
  <si>
    <t>時瓜湯</t>
    <phoneticPr fontId="1" type="noConversion"/>
  </si>
  <si>
    <t>時瓜</t>
    <phoneticPr fontId="1" type="noConversion"/>
  </si>
  <si>
    <t>甘藍</t>
    <phoneticPr fontId="1" type="noConversion"/>
  </si>
  <si>
    <t>白菜</t>
    <phoneticPr fontId="1" type="noConversion"/>
  </si>
  <si>
    <t>蜜汁豆干</t>
    <phoneticPr fontId="1" type="noConversion"/>
  </si>
  <si>
    <t>洋蔥</t>
  </si>
  <si>
    <t>豬絞肉</t>
  </si>
  <si>
    <t>檸檬雞翅</t>
    <phoneticPr fontId="1" type="noConversion"/>
  </si>
  <si>
    <t>綠豆湯</t>
    <phoneticPr fontId="11" type="noConversion"/>
  </si>
  <si>
    <t>綠豆</t>
    <phoneticPr fontId="1" type="noConversion"/>
  </si>
  <si>
    <t>馬鈴薯</t>
    <phoneticPr fontId="1" type="noConversion"/>
  </si>
  <si>
    <t>切片火腿(雞肉)</t>
    <phoneticPr fontId="11" type="noConversion"/>
  </si>
  <si>
    <t>馬鈴薯</t>
    <phoneticPr fontId="11" type="noConversion"/>
  </si>
  <si>
    <t>咖哩粉</t>
  </si>
  <si>
    <t>咖哩絞肉</t>
    <phoneticPr fontId="11" type="noConversion"/>
  </si>
  <si>
    <t>薑</t>
    <phoneticPr fontId="1" type="noConversion"/>
  </si>
  <si>
    <t>蛋花湯</t>
    <phoneticPr fontId="1" type="noConversion"/>
  </si>
  <si>
    <t>白米飯</t>
    <phoneticPr fontId="1" type="noConversion"/>
  </si>
  <si>
    <t>豬後腿肉</t>
    <phoneticPr fontId="1" type="noConversion"/>
  </si>
  <si>
    <t>燕麥飯</t>
    <phoneticPr fontId="1" type="noConversion"/>
  </si>
  <si>
    <t>燕麥</t>
    <phoneticPr fontId="1" type="noConversion"/>
  </si>
  <si>
    <t>茄汁豬柳</t>
    <phoneticPr fontId="1" type="noConversion"/>
  </si>
  <si>
    <t>馬鈴薯</t>
    <phoneticPr fontId="1" type="noConversion"/>
  </si>
  <si>
    <t>番茄醬</t>
    <phoneticPr fontId="1" type="noConversion"/>
  </si>
  <si>
    <t>木須蛋香</t>
    <phoneticPr fontId="1" type="noConversion"/>
  </si>
  <si>
    <t>乾木耳</t>
    <phoneticPr fontId="1" type="noConversion"/>
  </si>
  <si>
    <t>f5</t>
    <phoneticPr fontId="1" type="noConversion"/>
  </si>
  <si>
    <t>西式特餐</t>
    <phoneticPr fontId="1" type="noConversion"/>
  </si>
  <si>
    <t>黑木耳</t>
    <phoneticPr fontId="1" type="noConversion"/>
  </si>
  <si>
    <t>豆瓣燒魚</t>
    <phoneticPr fontId="1" type="noConversion"/>
  </si>
  <si>
    <t>茄汁配料</t>
    <phoneticPr fontId="1" type="noConversion"/>
  </si>
  <si>
    <t>洋菇罐頭</t>
    <phoneticPr fontId="1" type="noConversion"/>
  </si>
  <si>
    <t>玉米濃湯</t>
    <phoneticPr fontId="1" type="noConversion"/>
  </si>
  <si>
    <t>玉米濃湯粉</t>
    <phoneticPr fontId="1" type="noConversion"/>
  </si>
  <si>
    <t>芝麻飯</t>
    <phoneticPr fontId="1" type="noConversion"/>
  </si>
  <si>
    <t>芝麻(熟)</t>
    <phoneticPr fontId="1" type="noConversion"/>
  </si>
  <si>
    <t>義大利麵</t>
    <phoneticPr fontId="1" type="noConversion"/>
  </si>
  <si>
    <t>g1</t>
    <phoneticPr fontId="1" type="noConversion"/>
  </si>
  <si>
    <t>g1</t>
    <phoneticPr fontId="1" type="noConversion"/>
  </si>
  <si>
    <t>椒鹽粉</t>
    <phoneticPr fontId="1" type="noConversion"/>
  </si>
  <si>
    <t>豬絞肉</t>
    <phoneticPr fontId="1" type="noConversion"/>
  </si>
  <si>
    <t>金針菇</t>
    <phoneticPr fontId="1" type="noConversion"/>
  </si>
  <si>
    <t>雞蛋</t>
    <phoneticPr fontId="1" type="noConversion"/>
  </si>
  <si>
    <t>洋蔥</t>
    <phoneticPr fontId="1" type="noConversion"/>
  </si>
  <si>
    <t>g2</t>
    <phoneticPr fontId="1" type="noConversion"/>
  </si>
  <si>
    <t>g3</t>
    <phoneticPr fontId="1" type="noConversion"/>
  </si>
  <si>
    <t>g4</t>
    <phoneticPr fontId="1" type="noConversion"/>
  </si>
  <si>
    <t>g5</t>
    <phoneticPr fontId="1" type="noConversion"/>
  </si>
  <si>
    <t>麥仁飯</t>
    <phoneticPr fontId="1" type="noConversion"/>
  </si>
  <si>
    <t>大麥仁</t>
    <phoneticPr fontId="1" type="noConversion"/>
  </si>
  <si>
    <t>特餐配料</t>
    <phoneticPr fontId="1" type="noConversion"/>
  </si>
  <si>
    <t>阿根廷魷</t>
    <phoneticPr fontId="1" type="noConversion"/>
  </si>
  <si>
    <t>白菜</t>
    <phoneticPr fontId="1" type="noConversion"/>
  </si>
  <si>
    <t>沙茶醬</t>
    <phoneticPr fontId="1" type="noConversion"/>
  </si>
  <si>
    <t>海結滷肉</t>
    <phoneticPr fontId="1" type="noConversion"/>
  </si>
  <si>
    <t>豬後腿肉</t>
    <phoneticPr fontId="1" type="noConversion"/>
  </si>
  <si>
    <t>香味雞翅</t>
    <phoneticPr fontId="1" type="noConversion"/>
  </si>
  <si>
    <t>小米飯</t>
    <phoneticPr fontId="1" type="noConversion"/>
  </si>
  <si>
    <t>小米</t>
    <phoneticPr fontId="1" type="noConversion"/>
  </si>
  <si>
    <t>j3</t>
    <phoneticPr fontId="1" type="noConversion"/>
  </si>
  <si>
    <t>刈包特餐</t>
    <phoneticPr fontId="1" type="noConversion"/>
  </si>
  <si>
    <t>刈包</t>
    <phoneticPr fontId="1" type="noConversion"/>
  </si>
  <si>
    <t>三節翅</t>
    <phoneticPr fontId="1" type="noConversion"/>
  </si>
  <si>
    <t>時蔬</t>
    <phoneticPr fontId="1" type="noConversion"/>
  </si>
  <si>
    <t>打拋豬</t>
    <phoneticPr fontId="1" type="noConversion"/>
  </si>
  <si>
    <t>照燒魚丁</t>
    <phoneticPr fontId="1" type="noConversion"/>
  </si>
  <si>
    <t>培根</t>
    <phoneticPr fontId="1" type="noConversion"/>
  </si>
  <si>
    <t>芽菜培根</t>
    <phoneticPr fontId="1" type="noConversion"/>
  </si>
  <si>
    <t>豆芽</t>
    <phoneticPr fontId="1" type="noConversion"/>
  </si>
  <si>
    <t>韮菜</t>
    <phoneticPr fontId="1" type="noConversion"/>
  </si>
  <si>
    <t>酸菜絞肉</t>
    <phoneticPr fontId="1" type="noConversion"/>
  </si>
  <si>
    <t>酸菜</t>
    <phoneticPr fontId="1" type="noConversion"/>
  </si>
  <si>
    <t>絞肉</t>
    <phoneticPr fontId="1" type="noConversion"/>
  </si>
  <si>
    <t>糙米粥</t>
    <phoneticPr fontId="1" type="noConversion"/>
  </si>
  <si>
    <t>糙米</t>
    <phoneticPr fontId="1" type="noConversion"/>
  </si>
  <si>
    <t>乾香菇</t>
    <phoneticPr fontId="1" type="noConversion"/>
  </si>
  <si>
    <t>雙色花椰</t>
    <phoneticPr fontId="1" type="noConversion"/>
  </si>
  <si>
    <t>冷凍花椰菜</t>
    <phoneticPr fontId="1" type="noConversion"/>
  </si>
  <si>
    <t>泡菜肉片</t>
    <phoneticPr fontId="1" type="noConversion"/>
  </si>
  <si>
    <t>韓式泡菜</t>
    <phoneticPr fontId="1" type="noConversion"/>
  </si>
  <si>
    <t>匈牙利紅椒</t>
    <phoneticPr fontId="1" type="noConversion"/>
  </si>
  <si>
    <t>檸檬雞翅</t>
    <phoneticPr fontId="1" type="noConversion"/>
  </si>
  <si>
    <t>麵食特餐</t>
    <phoneticPr fontId="1" type="noConversion"/>
  </si>
  <si>
    <t>豬絞肉</t>
    <phoneticPr fontId="1" type="noConversion"/>
  </si>
  <si>
    <t>冬粉</t>
    <phoneticPr fontId="1" type="noConversion"/>
  </si>
  <si>
    <t>時蔬</t>
    <phoneticPr fontId="1" type="noConversion"/>
  </si>
  <si>
    <t>銀耳甜湯</t>
    <phoneticPr fontId="1" type="noConversion"/>
  </si>
  <si>
    <t>乾銀耳</t>
    <phoneticPr fontId="1" type="noConversion"/>
  </si>
  <si>
    <t>枸杞</t>
    <phoneticPr fontId="1" type="noConversion"/>
  </si>
  <si>
    <t>時蔬</t>
    <phoneticPr fontId="1" type="noConversion"/>
  </si>
  <si>
    <t>味噌芽湯</t>
    <phoneticPr fontId="1" type="noConversion"/>
  </si>
  <si>
    <t>乾海帶</t>
    <phoneticPr fontId="1" type="noConversion"/>
  </si>
  <si>
    <t>味噌</t>
    <phoneticPr fontId="1" type="noConversion"/>
  </si>
  <si>
    <t>薑</t>
    <phoneticPr fontId="1" type="noConversion"/>
  </si>
  <si>
    <t>豬後腿肉</t>
    <phoneticPr fontId="1" type="noConversion"/>
  </si>
  <si>
    <t>海帶結</t>
    <phoneticPr fontId="1" type="noConversion"/>
  </si>
  <si>
    <t>大蒜</t>
    <phoneticPr fontId="1" type="noConversion"/>
  </si>
  <si>
    <t>培根芽蔬</t>
    <phoneticPr fontId="1" type="noConversion"/>
  </si>
  <si>
    <t>綠豆芽</t>
    <phoneticPr fontId="1" type="noConversion"/>
  </si>
  <si>
    <t>麻婆豆腐</t>
    <phoneticPr fontId="1" type="noConversion"/>
  </si>
  <si>
    <t>豆腐</t>
    <phoneticPr fontId="1" type="noConversion"/>
  </si>
  <si>
    <t>豆瓣醬</t>
    <phoneticPr fontId="1" type="noConversion"/>
  </si>
  <si>
    <t>副菜一</t>
    <phoneticPr fontId="1" type="noConversion"/>
  </si>
  <si>
    <t>黃金魚柳</t>
    <phoneticPr fontId="1" type="noConversion"/>
  </si>
  <si>
    <t>冷凍裹粉柳葉魚</t>
    <phoneticPr fontId="1" type="noConversion"/>
  </si>
  <si>
    <t>特餐濃湯</t>
    <phoneticPr fontId="1" type="noConversion"/>
  </si>
  <si>
    <t>湯品:</t>
    <phoneticPr fontId="1" type="noConversion"/>
  </si>
  <si>
    <t>二、</t>
    <phoneticPr fontId="1" type="noConversion"/>
  </si>
  <si>
    <t>薯餅</t>
    <phoneticPr fontId="1" type="noConversion"/>
  </si>
  <si>
    <t>豆干</t>
    <phoneticPr fontId="1" type="noConversion"/>
  </si>
  <si>
    <t>番茄糊</t>
  </si>
  <si>
    <t>金針菇</t>
  </si>
  <si>
    <t>毛豆時蔬</t>
    <phoneticPr fontId="1" type="noConversion"/>
  </si>
  <si>
    <t>麵輪</t>
    <phoneticPr fontId="1" type="noConversion"/>
  </si>
  <si>
    <t>時蔬</t>
    <phoneticPr fontId="1" type="noConversion"/>
  </si>
  <si>
    <t>清香蔬菜</t>
    <phoneticPr fontId="1" type="noConversion"/>
  </si>
  <si>
    <t>時蔬</t>
    <phoneticPr fontId="1" type="noConversion"/>
  </si>
  <si>
    <t>洋蔥</t>
    <phoneticPr fontId="1" type="noConversion"/>
  </si>
  <si>
    <t>黑木耳</t>
    <phoneticPr fontId="1" type="noConversion"/>
  </si>
  <si>
    <t>蛋香佐蔬</t>
    <phoneticPr fontId="1" type="noConversion"/>
  </si>
  <si>
    <t>蔬菜</t>
    <phoneticPr fontId="1" type="noConversion"/>
  </si>
  <si>
    <t>大蒜</t>
    <phoneticPr fontId="1" type="noConversion"/>
  </si>
  <si>
    <t>蔬香絞肉</t>
    <phoneticPr fontId="1" type="noConversion"/>
  </si>
  <si>
    <t>豬絞肉</t>
    <phoneticPr fontId="1" type="noConversion"/>
  </si>
  <si>
    <t>豆皮</t>
    <phoneticPr fontId="1" type="noConversion"/>
  </si>
  <si>
    <t>豬絞肉</t>
    <phoneticPr fontId="1" type="noConversion"/>
  </si>
  <si>
    <t>豆皮時蔬</t>
    <phoneticPr fontId="1" type="noConversion"/>
  </si>
  <si>
    <t>玉菜絞肉</t>
    <phoneticPr fontId="1" type="noConversion"/>
  </si>
  <si>
    <t>h5</t>
    <phoneticPr fontId="1" type="noConversion"/>
  </si>
  <si>
    <t>風味魚排</t>
    <phoneticPr fontId="1" type="noConversion"/>
  </si>
  <si>
    <t>魚排</t>
    <phoneticPr fontId="1" type="noConversion"/>
  </si>
  <si>
    <t>h4</t>
    <phoneticPr fontId="1" type="noConversion"/>
  </si>
  <si>
    <t>胡蘿蔔</t>
    <phoneticPr fontId="1" type="noConversion"/>
  </si>
  <si>
    <t>鐵板豆干</t>
    <phoneticPr fontId="1" type="noConversion"/>
  </si>
  <si>
    <t>豆干</t>
    <phoneticPr fontId="1" type="noConversion"/>
  </si>
  <si>
    <t>大蒜</t>
    <phoneticPr fontId="1" type="noConversion"/>
  </si>
  <si>
    <t>豬絞肉</t>
    <phoneticPr fontId="1" type="noConversion"/>
  </si>
  <si>
    <t>豆腐</t>
    <phoneticPr fontId="1" type="noConversion"/>
  </si>
  <si>
    <t>乾海帶</t>
    <phoneticPr fontId="1" type="noConversion"/>
  </si>
  <si>
    <t>時蔬</t>
    <phoneticPr fontId="1" type="noConversion"/>
  </si>
  <si>
    <t>胡蘿蔔</t>
    <phoneticPr fontId="1" type="noConversion"/>
  </si>
  <si>
    <t>針菇湯</t>
    <phoneticPr fontId="1" type="noConversion"/>
  </si>
  <si>
    <t>金針菇</t>
    <phoneticPr fontId="1" type="noConversion"/>
  </si>
  <si>
    <t>黑椒肉片</t>
    <phoneticPr fontId="1" type="noConversion"/>
  </si>
  <si>
    <t>白蘿蔔</t>
    <phoneticPr fontId="1" type="noConversion"/>
  </si>
  <si>
    <t>紅白燒肉</t>
    <phoneticPr fontId="1" type="noConversion"/>
  </si>
  <si>
    <t>i1</t>
    <phoneticPr fontId="1" type="noConversion"/>
  </si>
  <si>
    <t>i2</t>
    <phoneticPr fontId="1" type="noConversion"/>
  </si>
  <si>
    <t>i3</t>
    <phoneticPr fontId="1" type="noConversion"/>
  </si>
  <si>
    <t>i4</t>
    <phoneticPr fontId="1" type="noConversion"/>
  </si>
  <si>
    <t>i5</t>
    <phoneticPr fontId="1" type="noConversion"/>
  </si>
  <si>
    <t>j1</t>
    <phoneticPr fontId="1" type="noConversion"/>
  </si>
  <si>
    <t>j2</t>
    <phoneticPr fontId="1" type="noConversion"/>
  </si>
  <si>
    <t>j3</t>
    <phoneticPr fontId="1" type="noConversion"/>
  </si>
  <si>
    <t>j4</t>
    <phoneticPr fontId="1" type="noConversion"/>
  </si>
  <si>
    <t>j5</t>
    <phoneticPr fontId="1" type="noConversion"/>
  </si>
  <si>
    <t>黑胡椒</t>
    <phoneticPr fontId="1" type="noConversion"/>
  </si>
  <si>
    <t>培根</t>
    <phoneticPr fontId="1" type="noConversion"/>
  </si>
  <si>
    <t>綠豆芽</t>
    <phoneticPr fontId="1" type="noConversion"/>
  </si>
  <si>
    <t>韮菜</t>
    <phoneticPr fontId="1" type="noConversion"/>
  </si>
  <si>
    <t>大蒜</t>
    <phoneticPr fontId="1" type="noConversion"/>
  </si>
  <si>
    <t>豬骨</t>
  </si>
  <si>
    <t>火腿雙享</t>
    <phoneticPr fontId="11" type="noConversion"/>
  </si>
  <si>
    <t>甘藍</t>
    <phoneticPr fontId="1" type="noConversion"/>
  </si>
  <si>
    <t>仙草</t>
    <phoneticPr fontId="1" type="noConversion"/>
  </si>
  <si>
    <t>k1</t>
    <phoneticPr fontId="1" type="noConversion"/>
  </si>
  <si>
    <t>k2</t>
    <phoneticPr fontId="1" type="noConversion"/>
  </si>
  <si>
    <t>k3</t>
    <phoneticPr fontId="1" type="noConversion"/>
  </si>
  <si>
    <t>k4</t>
    <phoneticPr fontId="1" type="noConversion"/>
  </si>
  <si>
    <t>k5</t>
    <phoneticPr fontId="1" type="noConversion"/>
  </si>
  <si>
    <t>針菇豆腐</t>
    <phoneticPr fontId="11" type="noConversion"/>
  </si>
  <si>
    <t>雞蛋</t>
    <phoneticPr fontId="1" type="noConversion"/>
  </si>
  <si>
    <t>海芽湯</t>
    <phoneticPr fontId="1" type="noConversion"/>
  </si>
  <si>
    <t>柴魚片</t>
    <phoneticPr fontId="1" type="noConversion"/>
  </si>
  <si>
    <t>筍干燒肉</t>
    <phoneticPr fontId="1" type="noConversion"/>
  </si>
  <si>
    <t>麻竹筍干</t>
    <phoneticPr fontId="1" type="noConversion"/>
  </si>
  <si>
    <t>麵輪</t>
    <phoneticPr fontId="1" type="noConversion"/>
  </si>
  <si>
    <t>香味薯餅</t>
    <phoneticPr fontId="1" type="noConversion"/>
  </si>
  <si>
    <t>薯餅</t>
    <phoneticPr fontId="1" type="noConversion"/>
  </si>
  <si>
    <t>蔬菜佃煮</t>
    <phoneticPr fontId="1" type="noConversion"/>
  </si>
  <si>
    <t>白蘿蔔</t>
    <phoneticPr fontId="1" type="noConversion"/>
  </si>
  <si>
    <t>四角油豆腐</t>
    <phoneticPr fontId="1" type="noConversion"/>
  </si>
  <si>
    <t>味噌</t>
    <phoneticPr fontId="1" type="noConversion"/>
  </si>
  <si>
    <t>醬瓜雞翅</t>
    <phoneticPr fontId="1" type="noConversion"/>
  </si>
  <si>
    <t>三節翅</t>
    <phoneticPr fontId="1" type="noConversion"/>
  </si>
  <si>
    <t>醃漬花胡瓜</t>
    <phoneticPr fontId="1" type="noConversion"/>
  </si>
  <si>
    <t>番茄糊</t>
    <phoneticPr fontId="1" type="noConversion"/>
  </si>
  <si>
    <t>絞肉豆芽</t>
    <phoneticPr fontId="1" type="noConversion"/>
  </si>
  <si>
    <t>金針湯</t>
    <phoneticPr fontId="1" type="noConversion"/>
  </si>
  <si>
    <t>金針菜乾</t>
    <phoneticPr fontId="1" type="noConversion"/>
  </si>
  <si>
    <t>榨菜</t>
    <phoneticPr fontId="1" type="noConversion"/>
  </si>
  <si>
    <t>冷凍毛豆仁</t>
    <phoneticPr fontId="1" type="noConversion"/>
  </si>
  <si>
    <t>時蔬</t>
    <phoneticPr fontId="1" type="noConversion"/>
  </si>
  <si>
    <t>清炒瓜苗</t>
    <phoneticPr fontId="1" type="noConversion"/>
  </si>
  <si>
    <t>隼人瓜苗</t>
    <phoneticPr fontId="1" type="noConversion"/>
  </si>
  <si>
    <t>海芽蛋花湯</t>
    <phoneticPr fontId="1" type="noConversion"/>
  </si>
  <si>
    <t>打拋海帶</t>
    <phoneticPr fontId="1" type="noConversion"/>
  </si>
  <si>
    <t>乾海帶</t>
    <phoneticPr fontId="1" type="noConversion"/>
  </si>
  <si>
    <t>打拋醬</t>
    <phoneticPr fontId="1" type="noConversion"/>
  </si>
  <si>
    <t>花豆甜湯</t>
    <phoneticPr fontId="1" type="noConversion"/>
  </si>
  <si>
    <t>花豆</t>
    <phoneticPr fontId="1" type="noConversion"/>
  </si>
  <si>
    <t>魚香豆干</t>
    <phoneticPr fontId="1" type="noConversion"/>
  </si>
  <si>
    <t>麻竹筍干</t>
    <phoneticPr fontId="1" type="noConversion"/>
  </si>
  <si>
    <t>筍干麵輪</t>
    <phoneticPr fontId="1" type="noConversion"/>
  </si>
  <si>
    <t>泰式特餐</t>
    <phoneticPr fontId="1" type="noConversion"/>
  </si>
  <si>
    <t>打拋豬</t>
    <phoneticPr fontId="1" type="noConversion"/>
  </si>
  <si>
    <t>豬絞肉</t>
    <phoneticPr fontId="1" type="noConversion"/>
  </si>
  <si>
    <t>打拋醬</t>
    <phoneticPr fontId="1" type="noConversion"/>
  </si>
  <si>
    <t>鮮菇豆腐</t>
    <phoneticPr fontId="1" type="noConversion"/>
  </si>
  <si>
    <t>沙茶魷魚</t>
    <phoneticPr fontId="1" type="noConversion"/>
  </si>
  <si>
    <t>沙茶醬</t>
    <phoneticPr fontId="1" type="noConversion"/>
  </si>
  <si>
    <t>時蔬</t>
    <phoneticPr fontId="1" type="noConversion"/>
  </si>
  <si>
    <t>紅藜飯</t>
    <phoneticPr fontId="1" type="noConversion"/>
  </si>
  <si>
    <t>紅藜</t>
    <phoneticPr fontId="1" type="noConversion"/>
  </si>
  <si>
    <t>刈包特餐</t>
    <phoneticPr fontId="1" type="noConversion"/>
  </si>
  <si>
    <t>壽喜燒肉</t>
    <phoneticPr fontId="1" type="noConversion"/>
  </si>
  <si>
    <t>豬後腿肉</t>
    <phoneticPr fontId="1" type="noConversion"/>
  </si>
  <si>
    <t>胡蘿蔔</t>
    <phoneticPr fontId="1" type="noConversion"/>
  </si>
  <si>
    <t>甘藍</t>
    <phoneticPr fontId="1" type="noConversion"/>
  </si>
  <si>
    <t>胡蘿蔔</t>
    <phoneticPr fontId="1" type="noConversion"/>
  </si>
  <si>
    <t>冬蔭功湯</t>
  </si>
  <si>
    <t>南薑</t>
  </si>
  <si>
    <t>調味雞翅</t>
    <phoneticPr fontId="1" type="noConversion"/>
  </si>
  <si>
    <t>蝦醬甘藍</t>
    <phoneticPr fontId="1" type="noConversion"/>
  </si>
  <si>
    <t>蝦皮</t>
    <phoneticPr fontId="1" type="noConversion"/>
  </si>
  <si>
    <t>魚露</t>
    <phoneticPr fontId="1" type="noConversion"/>
  </si>
  <si>
    <t>味噌湯</t>
    <phoneticPr fontId="1" type="noConversion"/>
  </si>
  <si>
    <t>乾海帶</t>
    <phoneticPr fontId="1" type="noConversion"/>
  </si>
  <si>
    <t>味噌</t>
    <phoneticPr fontId="1" type="noConversion"/>
  </si>
  <si>
    <t>柴魚片</t>
    <phoneticPr fontId="1" type="noConversion"/>
  </si>
  <si>
    <t>培根芽菜</t>
    <phoneticPr fontId="1" type="noConversion"/>
  </si>
  <si>
    <t>雞蛋</t>
    <phoneticPr fontId="1" type="noConversion"/>
  </si>
  <si>
    <t>時蔬</t>
    <phoneticPr fontId="1" type="noConversion"/>
  </si>
  <si>
    <t>洋蔥</t>
    <phoneticPr fontId="1" type="noConversion"/>
  </si>
  <si>
    <t>菇拌海帶</t>
    <phoneticPr fontId="1" type="noConversion"/>
  </si>
  <si>
    <t>金針菇</t>
    <phoneticPr fontId="1" type="noConversion"/>
  </si>
  <si>
    <t>碎瓜豆腐</t>
    <phoneticPr fontId="1" type="noConversion"/>
  </si>
  <si>
    <t>第2學期</t>
    <phoneticPr fontId="1" type="noConversion"/>
  </si>
  <si>
    <t>海帶雙拼</t>
    <phoneticPr fontId="1" type="noConversion"/>
  </si>
  <si>
    <t>粉圓甜湯</t>
    <phoneticPr fontId="1" type="noConversion"/>
  </si>
  <si>
    <t>粉圓</t>
    <phoneticPr fontId="1" type="noConversion"/>
  </si>
  <si>
    <t>日期</t>
    <phoneticPr fontId="11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</si>
  <si>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</si>
  <si>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</si>
  <si>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</si>
  <si>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</si>
  <si>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</si>
  <si>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</si>
  <si>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</si>
  <si>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蔬菜大蒜</t>
    <phoneticPr fontId="1" type="noConversion"/>
  </si>
  <si>
    <t>糙米飯</t>
    <phoneticPr fontId="1" type="noConversion"/>
  </si>
  <si>
    <t>白米飯</t>
    <phoneticPr fontId="1" type="noConversion"/>
  </si>
  <si>
    <t>碎脯豆干</t>
    <phoneticPr fontId="11" type="noConversion"/>
  </si>
  <si>
    <t>豆干</t>
    <phoneticPr fontId="1" type="noConversion"/>
  </si>
  <si>
    <t>碎脯</t>
    <phoneticPr fontId="1" type="noConversion"/>
  </si>
  <si>
    <t>洋蔥</t>
    <phoneticPr fontId="1" type="noConversion"/>
  </si>
  <si>
    <t>雞翅炸雞</t>
    <phoneticPr fontId="1" type="noConversion"/>
  </si>
  <si>
    <t>咖哩肉片</t>
    <phoneticPr fontId="1" type="noConversion"/>
  </si>
  <si>
    <t>胡蘿蔔</t>
    <phoneticPr fontId="1" type="noConversion"/>
  </si>
  <si>
    <t>蛋香瓜苗</t>
    <phoneticPr fontId="1" type="noConversion"/>
  </si>
  <si>
    <t>雞蛋</t>
    <phoneticPr fontId="1" type="noConversion"/>
  </si>
  <si>
    <t>隼人瓜苗</t>
    <phoneticPr fontId="1" type="noConversion"/>
  </si>
  <si>
    <t>回鍋豆干</t>
    <phoneticPr fontId="1" type="noConversion"/>
  </si>
  <si>
    <t>乾煸季蔬</t>
    <phoneticPr fontId="1" type="noConversion"/>
  </si>
  <si>
    <t>時蔬</t>
    <phoneticPr fontId="1" type="noConversion"/>
  </si>
  <si>
    <t>豆干</t>
    <phoneticPr fontId="1" type="noConversion"/>
  </si>
  <si>
    <t>虱目魚丸</t>
    <phoneticPr fontId="1" type="noConversion"/>
  </si>
  <si>
    <t>甜辣魚丸</t>
    <phoneticPr fontId="1" type="noConversion"/>
  </si>
  <si>
    <t>甜辣醬</t>
    <phoneticPr fontId="1" type="noConversion"/>
  </si>
  <si>
    <t>豆瓣燒魚</t>
    <phoneticPr fontId="1" type="noConversion"/>
  </si>
  <si>
    <t>鯊魚</t>
    <phoneticPr fontId="1" type="noConversion"/>
  </si>
  <si>
    <t>筍干油腐</t>
    <phoneticPr fontId="1" type="noConversion"/>
  </si>
  <si>
    <t>麻竹筍干</t>
    <phoneticPr fontId="1" type="noConversion"/>
  </si>
  <si>
    <t>泡菜肉片</t>
    <phoneticPr fontId="1" type="noConversion"/>
  </si>
  <si>
    <t>味噌芽湯</t>
    <phoneticPr fontId="11" type="noConversion"/>
  </si>
  <si>
    <t>蔬香佐蛋</t>
    <phoneticPr fontId="1" type="noConversion"/>
  </si>
  <si>
    <t>清香瓜苗</t>
    <phoneticPr fontId="1" type="noConversion"/>
  </si>
  <si>
    <t>隼人瓜苗</t>
    <phoneticPr fontId="1" type="noConversion"/>
  </si>
  <si>
    <t>胡蘿蔔</t>
    <phoneticPr fontId="1" type="noConversion"/>
  </si>
  <si>
    <t>時蔬</t>
    <phoneticPr fontId="1" type="noConversion"/>
  </si>
  <si>
    <t>參蔬蛋香</t>
    <phoneticPr fontId="1" type="noConversion"/>
  </si>
  <si>
    <t>乾木耳</t>
    <phoneticPr fontId="1" type="noConversion"/>
  </si>
  <si>
    <t>培根銀芽</t>
    <phoneticPr fontId="1" type="noConversion"/>
  </si>
  <si>
    <t>i4｢肉絲季豆｣調為｢清香瓜苗｣､j2｢清炒花椰｣調為｢清炒瓜苗｣</t>
    <phoneticPr fontId="1" type="noConversion"/>
  </si>
  <si>
    <t>h4｢綠豆湯｣調為｢粉圓甜湯｣､i5｢金針湯｣調為｢豆漿｣､</t>
    <phoneticPr fontId="1" type="noConversion"/>
  </si>
  <si>
    <t>i5｢蛋香豆薯｣調為｢香味薯餅｣､k2｢蛋香刈薯｣調為｢蛋香瓜苗｣､</t>
    <phoneticPr fontId="1" type="noConversion"/>
  </si>
  <si>
    <t>豬絞肉</t>
    <phoneticPr fontId="1" type="noConversion"/>
  </si>
  <si>
    <t>酸菜</t>
    <phoneticPr fontId="1" type="noConversion"/>
  </si>
  <si>
    <t>大蒜</t>
    <phoneticPr fontId="1" type="noConversion"/>
  </si>
  <si>
    <t>肉絲</t>
    <phoneticPr fontId="1" type="noConversion"/>
  </si>
  <si>
    <t>時蔬</t>
    <phoneticPr fontId="1" type="noConversion"/>
  </si>
  <si>
    <t>胡蘿蔔</t>
    <phoneticPr fontId="1" type="noConversion"/>
  </si>
  <si>
    <t>月素食菜單(A案)</t>
    <phoneticPr fontId="1" type="noConversion"/>
  </si>
  <si>
    <t>豆包</t>
    <phoneticPr fontId="1" type="noConversion"/>
  </si>
  <si>
    <t>素肉</t>
    <phoneticPr fontId="1" type="noConversion"/>
  </si>
  <si>
    <t>薑</t>
    <phoneticPr fontId="1" type="noConversion"/>
  </si>
  <si>
    <t>津吉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</si>
  <si>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</si>
  <si>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>豆皮銀芽</t>
    <phoneticPr fontId="1" type="noConversion"/>
  </si>
  <si>
    <t>素火腿</t>
    <phoneticPr fontId="1" type="noConversion"/>
  </si>
  <si>
    <t>豆皮</t>
    <phoneticPr fontId="1" type="noConversion"/>
  </si>
  <si>
    <t>白蘿蔔</t>
    <phoneticPr fontId="1" type="noConversion"/>
  </si>
  <si>
    <t>胡蘿蔔</t>
    <phoneticPr fontId="1" type="noConversion"/>
  </si>
  <si>
    <t>咖哩毛豆</t>
    <phoneticPr fontId="11" type="noConversion"/>
  </si>
  <si>
    <t>毛豆</t>
    <phoneticPr fontId="1" type="noConversion"/>
  </si>
  <si>
    <t>美味豆包</t>
    <phoneticPr fontId="1" type="noConversion"/>
  </si>
  <si>
    <t>筍干麵輪</t>
    <phoneticPr fontId="1" type="noConversion"/>
  </si>
  <si>
    <t>風味豆腐</t>
    <phoneticPr fontId="1" type="noConversion"/>
  </si>
  <si>
    <t>豆腐</t>
    <phoneticPr fontId="1" type="noConversion"/>
  </si>
  <si>
    <t>碎瓜麵筋</t>
    <phoneticPr fontId="1" type="noConversion"/>
  </si>
  <si>
    <t>麵筋</t>
    <phoneticPr fontId="1" type="noConversion"/>
  </si>
  <si>
    <t>豆包</t>
    <phoneticPr fontId="1" type="noConversion"/>
  </si>
  <si>
    <t>麵輪</t>
    <phoneticPr fontId="1" type="noConversion"/>
  </si>
  <si>
    <t>紅白麵輪</t>
    <phoneticPr fontId="1" type="noConversion"/>
  </si>
  <si>
    <t>馬鈴薯</t>
    <phoneticPr fontId="1" type="noConversion"/>
  </si>
  <si>
    <t>素肉</t>
    <phoneticPr fontId="1" type="noConversion"/>
  </si>
  <si>
    <t>芹菜</t>
    <phoneticPr fontId="1" type="noConversion"/>
  </si>
  <si>
    <t>素火腿</t>
    <phoneticPr fontId="11" type="noConversion"/>
  </si>
  <si>
    <t>魯麵筍</t>
    <phoneticPr fontId="1" type="noConversion"/>
  </si>
  <si>
    <t>麵筍</t>
    <phoneticPr fontId="1" type="noConversion"/>
  </si>
  <si>
    <t>黑椒百頁</t>
    <phoneticPr fontId="1" type="noConversion"/>
  </si>
  <si>
    <t>百頁</t>
    <phoneticPr fontId="1" type="noConversion"/>
  </si>
  <si>
    <t>麵筋豆芽</t>
    <phoneticPr fontId="1" type="noConversion"/>
  </si>
  <si>
    <t>麵筋</t>
    <phoneticPr fontId="1" type="noConversion"/>
  </si>
  <si>
    <t>茄汁凍腐</t>
    <phoneticPr fontId="1" type="noConversion"/>
  </si>
  <si>
    <t>凍豆腐</t>
    <phoneticPr fontId="1" type="noConversion"/>
  </si>
  <si>
    <t>豆皮豆芽</t>
    <phoneticPr fontId="1" type="noConversion"/>
  </si>
  <si>
    <t>豆皮</t>
    <phoneticPr fontId="1" type="noConversion"/>
  </si>
  <si>
    <t>豆瓣百頁</t>
    <phoneticPr fontId="1" type="noConversion"/>
  </si>
  <si>
    <t>百頁</t>
    <phoneticPr fontId="1" type="noConversion"/>
  </si>
  <si>
    <t>泡菜豆腐</t>
    <phoneticPr fontId="1" type="noConversion"/>
  </si>
  <si>
    <t>豆腐</t>
    <phoneticPr fontId="1" type="noConversion"/>
  </si>
  <si>
    <t>醬瓜麵筍</t>
    <phoneticPr fontId="1" type="noConversion"/>
  </si>
  <si>
    <t>麵筍1</t>
    <phoneticPr fontId="1" type="noConversion"/>
  </si>
  <si>
    <t>餘香豆干</t>
    <phoneticPr fontId="1" type="noConversion"/>
  </si>
  <si>
    <t>麵筋玉菜</t>
    <phoneticPr fontId="1" type="noConversion"/>
  </si>
  <si>
    <t>麵筋</t>
    <phoneticPr fontId="1" type="noConversion"/>
  </si>
  <si>
    <t>咖哩毛豆</t>
    <phoneticPr fontId="1" type="noConversion"/>
  </si>
  <si>
    <t>毛豆</t>
    <phoneticPr fontId="1" type="noConversion"/>
  </si>
  <si>
    <t>打拋諸</t>
    <phoneticPr fontId="1" type="noConversion"/>
  </si>
  <si>
    <t>素肉</t>
    <phoneticPr fontId="1" type="noConversion"/>
  </si>
  <si>
    <t>甜辣百頁</t>
    <phoneticPr fontId="1" type="noConversion"/>
  </si>
  <si>
    <t>百頁</t>
    <phoneticPr fontId="1" type="noConversion"/>
  </si>
  <si>
    <t>清炒甘藍</t>
    <phoneticPr fontId="1" type="noConversion"/>
  </si>
  <si>
    <t>南薑</t>
    <phoneticPr fontId="1" type="noConversion"/>
  </si>
  <si>
    <t>沙茶麵輪</t>
    <phoneticPr fontId="1" type="noConversion"/>
  </si>
  <si>
    <t>麵輪</t>
    <phoneticPr fontId="1" type="noConversion"/>
  </si>
  <si>
    <t>素沙茶醬</t>
    <phoneticPr fontId="1" type="noConversion"/>
  </si>
  <si>
    <t>芹菜</t>
    <phoneticPr fontId="1" type="noConversion"/>
  </si>
  <si>
    <t>壽喜凍腐</t>
    <phoneticPr fontId="1" type="noConversion"/>
  </si>
  <si>
    <t>凍豆腐</t>
    <phoneticPr fontId="1" type="noConversion"/>
  </si>
  <si>
    <t>豆包</t>
    <phoneticPr fontId="1" type="noConversion"/>
  </si>
  <si>
    <t>豆皮芽菜</t>
    <phoneticPr fontId="1" type="noConversion"/>
  </si>
  <si>
    <t>國民小學</t>
    <phoneticPr fontId="1" type="noConversion"/>
  </si>
  <si>
    <t>肉絲</t>
    <phoneticPr fontId="1" type="noConversion"/>
  </si>
  <si>
    <t>肉排</t>
    <phoneticPr fontId="1" type="noConversion"/>
  </si>
  <si>
    <t>香滷肉排</t>
    <phoneticPr fontId="1" type="noConversion"/>
  </si>
  <si>
    <t>酸菜絞若</t>
    <phoneticPr fontId="1" type="noConversion"/>
  </si>
  <si>
    <t>素肉</t>
    <phoneticPr fontId="1" type="noConversion"/>
  </si>
  <si>
    <t>培根玉菜</t>
    <phoneticPr fontId="1" type="noConversion"/>
  </si>
  <si>
    <t>培根</t>
    <phoneticPr fontId="1" type="noConversion"/>
  </si>
  <si>
    <t>豆腐</t>
    <phoneticPr fontId="1" type="noConversion"/>
  </si>
  <si>
    <t>醬瓜豆腐</t>
    <phoneticPr fontId="1" type="noConversion"/>
  </si>
  <si>
    <t>泡菜豆包</t>
    <phoneticPr fontId="1" type="noConversion"/>
  </si>
  <si>
    <t>豆包</t>
    <phoneticPr fontId="1" type="noConversion"/>
  </si>
  <si>
    <t>白米飯</t>
    <phoneticPr fontId="1" type="noConversion"/>
  </si>
  <si>
    <t>果/份</t>
    <phoneticPr fontId="1" type="noConversion"/>
  </si>
  <si>
    <t>乳品*</t>
    <phoneticPr fontId="1" type="noConversion"/>
  </si>
  <si>
    <t>果/份</t>
    <phoneticPr fontId="1" type="noConversion"/>
  </si>
  <si>
    <t>乳品*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</si>
</sst>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4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 tint="0.249977111117893"/>
      <name val="Times New Roman"/>
      <family val="1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1"/>
      <color theme="1" tint="0.14999847407452621"/>
      <name val="DFKai-SB"/>
      <family val="4"/>
      <charset val="136"/>
    </font>
    <font>
      <sz val="14"/>
      <color theme="1" tint="0.14999847407452621"/>
      <name val="標楷體"/>
      <family val="4"/>
      <charset val="136"/>
    </font>
    <font>
      <sz val="11"/>
      <color theme="1" tint="0.14999847407452621"/>
      <name val="新細明體"/>
      <family val="2"/>
      <scheme val="minor"/>
    </font>
    <font>
      <sz val="6"/>
      <color theme="1" tint="0.14999847407452621"/>
      <name val="DFKai-SB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2"/>
      <name val="Times New Roman"/>
      <family val="1"/>
    </font>
    <font>
      <sz val="10"/>
      <color theme="1" tint="0.14999847407452621"/>
      <name val="DFKai-SB"/>
      <family val="4"/>
      <charset val="136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21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1" fillId="0" borderId="4" xfId="0" applyFont="1" applyFill="1" applyBorder="1" applyAlignment="1">
      <alignment horizontal="center" shrinkToFit="1"/>
    </xf>
    <xf numFmtId="0" fontId="21" fillId="0" borderId="4" xfId="0" applyFont="1" applyFill="1" applyBorder="1" applyAlignment="1">
      <alignment horizontal="left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8" fillId="0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29" fillId="3" borderId="11" xfId="0" applyFont="1" applyFill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vertical="center" shrinkToFit="1"/>
    </xf>
    <xf numFmtId="0" fontId="10" fillId="0" borderId="4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shrinkToFit="1"/>
    </xf>
    <xf numFmtId="0" fontId="21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/>
    <xf numFmtId="0" fontId="21" fillId="3" borderId="4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vertical="center" shrinkToFit="1"/>
    </xf>
    <xf numFmtId="0" fontId="21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left"/>
    </xf>
    <xf numFmtId="0" fontId="21" fillId="0" borderId="8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176" fontId="31" fillId="2" borderId="7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176" fontId="31" fillId="2" borderId="7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76" fontId="31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vertical="center"/>
    </xf>
    <xf numFmtId="0" fontId="31" fillId="2" borderId="5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76" fontId="31" fillId="2" borderId="6" xfId="0" applyNumberFormat="1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31" fillId="0" borderId="4" xfId="0" applyFont="1" applyBorder="1" applyAlignment="1">
      <alignment horizontal="left" vertical="center"/>
    </xf>
    <xf numFmtId="176" fontId="31" fillId="0" borderId="6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shrinkToFit="1"/>
    </xf>
    <xf numFmtId="0" fontId="13" fillId="0" borderId="11" xfId="0" applyFont="1" applyBorder="1" applyAlignment="1">
      <alignment horizontal="left"/>
    </xf>
    <xf numFmtId="0" fontId="19" fillId="3" borderId="11" xfId="0" applyFont="1" applyFill="1" applyBorder="1" applyAlignment="1">
      <alignment horizontal="left" vertical="center" shrinkToFit="1"/>
    </xf>
    <xf numFmtId="0" fontId="21" fillId="2" borderId="5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/>
    <xf numFmtId="0" fontId="27" fillId="0" borderId="4" xfId="0" applyFont="1" applyBorder="1" applyAlignment="1">
      <alignment vertical="center"/>
    </xf>
    <xf numFmtId="0" fontId="21" fillId="2" borderId="9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left" shrinkToFit="1"/>
    </xf>
    <xf numFmtId="0" fontId="31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76" fontId="1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shrinkToFit="1"/>
    </xf>
    <xf numFmtId="176" fontId="3" fillId="0" borderId="0" xfId="0" applyNumberFormat="1" applyFont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1" fillId="0" borderId="3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shrinkToFit="1"/>
    </xf>
    <xf numFmtId="0" fontId="22" fillId="0" borderId="11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36" fillId="0" borderId="11" xfId="0" applyFont="1" applyBorder="1" applyAlignment="1">
      <alignment horizontal="left" vertical="center" shrinkToFit="1"/>
    </xf>
    <xf numFmtId="0" fontId="36" fillId="0" borderId="11" xfId="0" applyFont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28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38" fillId="2" borderId="11" xfId="0" applyFont="1" applyFill="1" applyBorder="1" applyAlignment="1">
      <alignment horizontal="left" vertical="center" shrinkToFi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176" fontId="17" fillId="0" borderId="17" xfId="0" applyNumberFormat="1" applyFont="1" applyBorder="1" applyAlignment="1">
      <alignment horizontal="center" vertical="center"/>
    </xf>
    <xf numFmtId="0" fontId="39" fillId="0" borderId="3" xfId="0" applyFont="1" applyBorder="1" applyAlignment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shrinkToFit="1"/>
    </xf>
    <xf numFmtId="0" fontId="40" fillId="0" borderId="16" xfId="0" applyFont="1" applyBorder="1" applyAlignment="1">
      <alignment vertical="center"/>
    </xf>
    <xf numFmtId="0" fontId="18" fillId="0" borderId="18" xfId="0" applyFont="1" applyBorder="1" applyAlignment="1">
      <alignment horizontal="left" vertical="center"/>
    </xf>
    <xf numFmtId="0" fontId="41" fillId="0" borderId="19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 shrinkToFit="1"/>
    </xf>
    <xf numFmtId="0" fontId="41" fillId="0" borderId="2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tabSelected="1" zoomScale="85" zoomScaleNormal="85" zoomScaleSheetLayoutView="100" workbookViewId="0">
      <selection activeCell="E25" sqref="E25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34" customWidth="1"/>
    <col min="6" max="6" width="12.6640625" style="34" customWidth="1"/>
    <col min="7" max="7" width="9" style="1" customWidth="1"/>
    <col min="8" max="8" width="12.6640625" style="1" customWidth="1"/>
    <col min="9" max="9" width="9" style="1" customWidth="1"/>
    <col min="10" max="10" width="12.6640625" style="1" customWidth="1"/>
    <col min="11" max="12" width="5.21875" style="1" customWidth="1"/>
    <col min="13" max="13" width="9.88671875" style="1" customWidth="1"/>
    <col min="14" max="14" width="12.88671875" style="7" customWidth="1"/>
    <col min="15" max="15" width="5.44140625" style="15" customWidth="1"/>
    <col min="16" max="16" width="5.33203125" style="20" customWidth="1"/>
    <col min="17" max="17" width="6.88671875" style="20" customWidth="1"/>
    <col min="18" max="18" width="6.33203125" style="20" customWidth="1"/>
    <col min="19" max="19" width="6" style="20" customWidth="1"/>
    <col min="20" max="21" width="6.6640625" style="20" customWidth="1"/>
    <col min="22" max="22" width="4.6640625" style="1" customWidth="1"/>
    <col min="23" max="16384" width="9" style="1"/>
  </cols>
  <sheetData>
    <row r="1" spans="1:22">
      <c r="A1" s="183">
        <v>112</v>
      </c>
      <c r="B1" s="199"/>
      <c r="C1" s="4"/>
      <c r="D1" s="4"/>
      <c r="E1" s="34">
        <v>111</v>
      </c>
      <c r="F1" s="34" t="s">
        <v>3</v>
      </c>
      <c r="G1" s="4" t="s">
        <v>332</v>
      </c>
      <c r="H1" s="4" t="s">
        <v>4</v>
      </c>
      <c r="I1" s="31">
        <v>4</v>
      </c>
      <c r="J1" s="1" t="s">
        <v>23</v>
      </c>
      <c r="K1" s="203"/>
      <c r="L1" s="204" t="s">
        <v>19</v>
      </c>
      <c r="M1" s="8"/>
      <c r="N1" s="8"/>
    </row>
    <row r="2" spans="1:22">
      <c r="A2" s="185" t="s">
        <v>336</v>
      </c>
      <c r="B2" s="198" t="s">
        <v>8</v>
      </c>
      <c r="C2" s="200" t="s">
        <v>9</v>
      </c>
      <c r="D2" s="206" t="s">
        <v>337</v>
      </c>
      <c r="E2" s="207" t="s">
        <v>11</v>
      </c>
      <c r="F2" s="150" t="s">
        <v>338</v>
      </c>
      <c r="G2" s="201" t="s">
        <v>12</v>
      </c>
      <c r="H2" s="53" t="s">
        <v>339</v>
      </c>
      <c r="I2" s="202" t="s">
        <v>13</v>
      </c>
      <c r="J2" s="150" t="s">
        <v>340</v>
      </c>
      <c r="K2" s="41" t="s">
        <v>14</v>
      </c>
      <c r="L2" s="150" t="s">
        <v>341</v>
      </c>
      <c r="M2" s="41" t="s">
        <v>5</v>
      </c>
      <c r="N2" s="150" t="s">
        <v>342</v>
      </c>
      <c r="O2" s="205" t="s">
        <v>343</v>
      </c>
      <c r="P2" s="145" t="s">
        <v>88</v>
      </c>
      <c r="Q2" s="145" t="s">
        <v>89</v>
      </c>
      <c r="R2" s="146" t="s">
        <v>90</v>
      </c>
      <c r="S2" s="145" t="s">
        <v>91</v>
      </c>
      <c r="T2" s="145" t="s">
        <v>462</v>
      </c>
      <c r="U2" s="145" t="s">
        <v>461</v>
      </c>
      <c r="V2" s="146" t="s">
        <v>93</v>
      </c>
    </row>
    <row r="3" spans="1:22">
      <c r="A3" s="184">
        <v>45022</v>
      </c>
      <c r="B3" s="149" t="str">
        <f>A30</f>
        <v>h5</v>
      </c>
      <c r="C3" s="149" t="str">
        <f>B30</f>
        <v>白米飯</v>
      </c>
      <c r="D3" s="150" t="str">
        <f>B31&amp;B32</f>
        <v>米</v>
      </c>
      <c r="E3" s="40" t="str">
        <f>E30</f>
        <v>風味魚排</v>
      </c>
      <c r="F3" s="164" t="str">
        <f>E31&amp;E32&amp;E33&amp;E34&amp;E35</f>
        <v>魚排</v>
      </c>
      <c r="G3" s="149" t="str">
        <f>G30</f>
        <v>碎瓜豆腐</v>
      </c>
      <c r="H3" s="164" t="str">
        <f>PHONETIC(G31:G35)</f>
        <v>豬絞肉豆腐醃漬花胡瓜大蒜</v>
      </c>
      <c r="I3" s="149" t="str">
        <f>I30</f>
        <v>海帶雙拼</v>
      </c>
      <c r="J3" s="163" t="str">
        <f>PHONETIC(I31:I35)</f>
        <v>豬後腿肉乾海帶大蒜</v>
      </c>
      <c r="K3" s="151" t="s">
        <v>2</v>
      </c>
      <c r="L3" s="163" t="s">
        <v>344</v>
      </c>
      <c r="M3" s="166" t="str">
        <f>M30</f>
        <v>針菇湯</v>
      </c>
      <c r="N3" s="165" t="str">
        <f>PHONETIC(M31:M34)</f>
        <v>金針菇薑豬骨時蔬</v>
      </c>
      <c r="P3" s="178">
        <v>5.5</v>
      </c>
      <c r="Q3" s="178">
        <v>2.8</v>
      </c>
      <c r="R3" s="179">
        <v>1.8</v>
      </c>
      <c r="S3" s="178">
        <v>3</v>
      </c>
      <c r="T3" s="180"/>
      <c r="U3" s="180"/>
      <c r="V3" s="181">
        <f>P3*70+Q3*75+R3*25+S3*45</f>
        <v>775</v>
      </c>
    </row>
    <row r="4" spans="1:22">
      <c r="A4" s="148">
        <f>IF(A3="","",IF(MONTH($I$1)&lt;&gt;MONTH($I$1+1),"",A3+1))</f>
        <v>45023</v>
      </c>
      <c r="B4" s="149" t="str">
        <f>A36</f>
        <v>h4</v>
      </c>
      <c r="C4" s="149" t="str">
        <f>B36</f>
        <v>糙米飯</v>
      </c>
      <c r="D4" s="150" t="str">
        <f>B37&amp;B38</f>
        <v>米糙米</v>
      </c>
      <c r="E4" s="40" t="str">
        <f>E36</f>
        <v>紅白燒肉</v>
      </c>
      <c r="F4" s="164" t="str">
        <f>PHONETIC(E37:E41)</f>
        <v>豬後腿肉白蘿蔔胡蘿蔔大蒜</v>
      </c>
      <c r="G4" s="149" t="str">
        <f>G36</f>
        <v>培根銀芽</v>
      </c>
      <c r="H4" s="164" t="str">
        <f>PHONETIC(G37:G41)</f>
        <v>培根綠豆芽韮菜大蒜</v>
      </c>
      <c r="I4" s="149" t="str">
        <f>I36</f>
        <v>鐵板豆干</v>
      </c>
      <c r="J4" s="163" t="str">
        <f>PHONETIC(I37:I41)</f>
        <v>豆干洋蔥大蒜</v>
      </c>
      <c r="K4" s="151" t="s">
        <v>2</v>
      </c>
      <c r="L4" s="163" t="s">
        <v>344</v>
      </c>
      <c r="M4" s="176" t="str">
        <f>M36</f>
        <v>粉圓甜湯</v>
      </c>
      <c r="N4" s="165" t="str">
        <f>PHONETIC(M37:M40)</f>
        <v>粉圓紅砂糖</v>
      </c>
      <c r="P4" s="178">
        <v>6</v>
      </c>
      <c r="Q4" s="178">
        <v>2.9</v>
      </c>
      <c r="R4" s="179">
        <v>1.7</v>
      </c>
      <c r="S4" s="178">
        <v>3</v>
      </c>
      <c r="T4" s="180"/>
      <c r="U4" s="180"/>
      <c r="V4" s="181">
        <f t="shared" ref="V4:V19" si="0">P4*70+Q4*75+R4*25+S4*45</f>
        <v>815</v>
      </c>
    </row>
    <row r="5" spans="1:22">
      <c r="A5" s="148">
        <f>IF(A4="","",IF(MONTH($I$1)&lt;&gt;MONTH($I$1+1),"",A4+3))</f>
        <v>45026</v>
      </c>
      <c r="B5" s="149" t="str">
        <f>A42</f>
        <v>i2</v>
      </c>
      <c r="C5" s="149" t="str">
        <f>B42</f>
        <v>白米飯</v>
      </c>
      <c r="D5" s="150" t="str">
        <f>B43&amp;B44</f>
        <v>米</v>
      </c>
      <c r="E5" s="40" t="str">
        <f>E42</f>
        <v>香味雞翅</v>
      </c>
      <c r="F5" s="164" t="str">
        <f>PHONETIC(E43:E47)</f>
        <v>雞翅炸雞</v>
      </c>
      <c r="G5" s="39" t="str">
        <f>G42</f>
        <v>針菇豆腐</v>
      </c>
      <c r="H5" s="164" t="str">
        <f>PHONETIC(G43:G47)</f>
        <v>豆腐金針菇豬絞肉大蒜</v>
      </c>
      <c r="I5" s="149" t="str">
        <f>I42</f>
        <v>蔬香佐蛋</v>
      </c>
      <c r="J5" s="163" t="str">
        <f>PHONETIC(I43:I47)</f>
        <v>雞蛋時蔬胡蘿蔔洋蔥</v>
      </c>
      <c r="K5" s="151" t="s">
        <v>2</v>
      </c>
      <c r="L5" s="163" t="s">
        <v>344</v>
      </c>
      <c r="M5" s="144" t="str">
        <f>M42</f>
        <v>海芽湯</v>
      </c>
      <c r="N5" s="165" t="str">
        <f>PHONETIC(M43:M46)</f>
        <v>乾海帶柴魚片薑</v>
      </c>
      <c r="P5" s="178">
        <v>5.5</v>
      </c>
      <c r="Q5" s="178">
        <v>3</v>
      </c>
      <c r="R5" s="179">
        <v>1.5</v>
      </c>
      <c r="S5" s="178">
        <v>3.1</v>
      </c>
      <c r="T5" s="180"/>
      <c r="U5" s="180"/>
      <c r="V5" s="181">
        <f t="shared" si="0"/>
        <v>787</v>
      </c>
    </row>
    <row r="6" spans="1:22">
      <c r="A6" s="148">
        <f>IF(A5="","",IF(MONTH(A5)&lt;&gt;MONTH(A5+1),"",A5+1))</f>
        <v>45027</v>
      </c>
      <c r="B6" s="149" t="str">
        <f>A48</f>
        <v>i1</v>
      </c>
      <c r="C6" s="149" t="str">
        <f>B48</f>
        <v>糙米飯</v>
      </c>
      <c r="D6" s="150" t="str">
        <f>B49&amp;B50</f>
        <v>米糙米</v>
      </c>
      <c r="E6" s="40" t="str">
        <f>E48</f>
        <v>黑椒肉片</v>
      </c>
      <c r="F6" s="164" t="str">
        <f>PHONETIC(E49:E53)</f>
        <v>豬後腿肉洋蔥胡蘿蔔大蒜黑胡椒</v>
      </c>
      <c r="G6" s="149" t="str">
        <f>G48</f>
        <v>碎脯豆干</v>
      </c>
      <c r="H6" s="164" t="str">
        <f>PHONETIC(G49:G53)</f>
        <v>豆干碎脯大蒜</v>
      </c>
      <c r="I6" s="149" t="str">
        <f>I48</f>
        <v>培根豆芽</v>
      </c>
      <c r="J6" s="163" t="str">
        <f>PHONETIC(I49:I53)</f>
        <v>培根綠豆芽韮菜大蒜</v>
      </c>
      <c r="K6" s="151" t="s">
        <v>2</v>
      </c>
      <c r="L6" s="163" t="s">
        <v>344</v>
      </c>
      <c r="M6" s="144" t="str">
        <f>M48</f>
        <v>時蔬湯</v>
      </c>
      <c r="N6" s="165" t="str">
        <f>PHONETIC(M49:M52)</f>
        <v>時蔬胡蘿蔔薑豬骨</v>
      </c>
      <c r="P6" s="178">
        <v>5</v>
      </c>
      <c r="Q6" s="178">
        <v>2.6</v>
      </c>
      <c r="R6" s="179">
        <v>2</v>
      </c>
      <c r="S6" s="178">
        <v>3</v>
      </c>
      <c r="T6" s="180"/>
      <c r="U6" s="180"/>
      <c r="V6" s="181">
        <f t="shared" si="0"/>
        <v>730</v>
      </c>
    </row>
    <row r="7" spans="1:22">
      <c r="A7" s="148">
        <f t="shared" ref="A7:A12" si="1">IF(A6="","",IF(MONTH(A6)&lt;&gt;MONTH(A6+1),"",A6+1))</f>
        <v>45028</v>
      </c>
      <c r="B7" s="149" t="str">
        <f>A54</f>
        <v>i3</v>
      </c>
      <c r="C7" s="39" t="str">
        <f>B54</f>
        <v>西式特餐</v>
      </c>
      <c r="D7" s="150" t="str">
        <f>B55&amp;B56</f>
        <v>義大利麵</v>
      </c>
      <c r="E7" s="40" t="str">
        <f>E54</f>
        <v>香酥雞塊</v>
      </c>
      <c r="F7" s="164" t="str">
        <f>PHONETIC(E55:E59)</f>
        <v>冷凍雞塊</v>
      </c>
      <c r="G7" s="149" t="str">
        <f>G54</f>
        <v>茄汁配料</v>
      </c>
      <c r="H7" s="164" t="str">
        <f>PHONETIC(G55:G59)</f>
        <v>豬絞肉番茄糊馬鈴薯胡蘿蔔大蒜</v>
      </c>
      <c r="I7" s="149" t="str">
        <f>I54</f>
        <v>小餐包</v>
      </c>
      <c r="J7" s="163" t="str">
        <f>PHONETIC(I55:I59)</f>
        <v>小餐包</v>
      </c>
      <c r="K7" s="151" t="s">
        <v>2</v>
      </c>
      <c r="L7" s="163" t="s">
        <v>344</v>
      </c>
      <c r="M7" s="144" t="str">
        <f>M54</f>
        <v>玉米濃湯</v>
      </c>
      <c r="N7" s="165" t="str">
        <f>PHONETIC(M55:M59)</f>
        <v>雞蛋玉米粒罐頭玉米醬罐頭玉米濃湯粉</v>
      </c>
      <c r="P7" s="178">
        <v>5.5</v>
      </c>
      <c r="Q7" s="178">
        <v>2.5</v>
      </c>
      <c r="R7" s="179">
        <v>1.5</v>
      </c>
      <c r="S7" s="178">
        <v>3</v>
      </c>
      <c r="T7" s="180"/>
      <c r="U7" s="180"/>
      <c r="V7" s="181">
        <f t="shared" si="0"/>
        <v>745</v>
      </c>
    </row>
    <row r="8" spans="1:22">
      <c r="A8" s="148">
        <f>IF(A7="","",IF(MONTH(A7)&lt;&gt;MONTH(A7+1),"",A7+1))</f>
        <v>45029</v>
      </c>
      <c r="B8" s="149" t="str">
        <f>A60</f>
        <v>i4</v>
      </c>
      <c r="C8" s="39" t="str">
        <f>B60</f>
        <v>糙米飯</v>
      </c>
      <c r="D8" s="150" t="str">
        <f>B61&amp;B62</f>
        <v>米糙米</v>
      </c>
      <c r="E8" s="40" t="str">
        <f>E60</f>
        <v>咖哩絞肉</v>
      </c>
      <c r="F8" s="164" t="str">
        <f>PHONETIC(E61:E65)</f>
        <v>豬絞肉馬鈴薯洋蔥胡蘿蔔咖哩粉</v>
      </c>
      <c r="G8" s="149" t="str">
        <f>G60</f>
        <v>火腿雙享</v>
      </c>
      <c r="H8" s="164" t="str">
        <f>PHONETIC(G61:G65)</f>
        <v>切片火腿(雞肉)</v>
      </c>
      <c r="I8" s="197" t="str">
        <f>I60</f>
        <v>清香瓜苗</v>
      </c>
      <c r="J8" s="163" t="str">
        <f>PHONETIC(I61:I65)</f>
        <v>隼人瓜苗胡蘿蔔大蒜</v>
      </c>
      <c r="K8" s="151" t="s">
        <v>2</v>
      </c>
      <c r="L8" s="163" t="s">
        <v>344</v>
      </c>
      <c r="M8" s="166" t="str">
        <f>M60</f>
        <v>仙草甜湯</v>
      </c>
      <c r="N8" s="165" t="str">
        <f>PHONETIC(M61:M65)</f>
        <v>仙草紅砂糖</v>
      </c>
      <c r="P8" s="178">
        <v>5</v>
      </c>
      <c r="Q8" s="178">
        <v>2.5</v>
      </c>
      <c r="R8" s="179">
        <v>2</v>
      </c>
      <c r="S8" s="178">
        <v>3.1</v>
      </c>
      <c r="T8" s="180"/>
      <c r="U8" s="180"/>
      <c r="V8" s="181">
        <f t="shared" si="0"/>
        <v>727</v>
      </c>
    </row>
    <row r="9" spans="1:22">
      <c r="A9" s="148">
        <f>IF(A8="","",IF(MONTH(A8)&lt;&gt;MONTH(A8+1),"",A8+1))</f>
        <v>45030</v>
      </c>
      <c r="B9" s="149" t="str">
        <f>A66</f>
        <v>i5</v>
      </c>
      <c r="C9" s="39" t="str">
        <f>B66</f>
        <v>燕麥飯</v>
      </c>
      <c r="D9" s="150" t="str">
        <f>B67&amp;B68</f>
        <v>米燕麥</v>
      </c>
      <c r="E9" s="40" t="str">
        <f>E66</f>
        <v>筍干燒肉</v>
      </c>
      <c r="F9" s="164" t="str">
        <f>PHONETIC(E67:E71)</f>
        <v>豬後腿肉麻竹筍干麵輪大蒜</v>
      </c>
      <c r="G9" s="39" t="str">
        <f>G66</f>
        <v>香味薯餅</v>
      </c>
      <c r="H9" s="164" t="str">
        <f>PHONETIC(G67:G71)</f>
        <v>薯餅</v>
      </c>
      <c r="I9" s="149" t="str">
        <f>I66</f>
        <v>蔬菜佃煮</v>
      </c>
      <c r="J9" s="163" t="str">
        <f>PHONETIC(I67:I70)</f>
        <v>白蘿蔔四角油豆腐胡蘿蔔大蒜</v>
      </c>
      <c r="K9" s="151" t="s">
        <v>2</v>
      </c>
      <c r="L9" s="163" t="s">
        <v>344</v>
      </c>
      <c r="M9" s="144" t="str">
        <f>M66</f>
        <v>味噌芽湯</v>
      </c>
      <c r="N9" s="165" t="str">
        <f>PHONETIC(M67:M70)</f>
        <v>乾海帶味噌薑</v>
      </c>
      <c r="P9" s="178">
        <v>6</v>
      </c>
      <c r="Q9" s="178">
        <v>2.5</v>
      </c>
      <c r="R9" s="179">
        <v>1.8</v>
      </c>
      <c r="S9" s="178">
        <v>2.9</v>
      </c>
      <c r="T9" s="180"/>
      <c r="U9" s="180"/>
      <c r="V9" s="181">
        <f t="shared" si="0"/>
        <v>783</v>
      </c>
    </row>
    <row r="10" spans="1:22">
      <c r="A10" s="148">
        <f>IF(A9="","",IF(MONTH(A9)&lt;&gt;MONTH(A9+1),"",A9+3))</f>
        <v>45033</v>
      </c>
      <c r="B10" s="149" t="str">
        <f>A72</f>
        <v>j1</v>
      </c>
      <c r="C10" s="39" t="str">
        <f>B72</f>
        <v>白米飯</v>
      </c>
      <c r="D10" s="150" t="str">
        <f>B73&amp;B74</f>
        <v>米</v>
      </c>
      <c r="E10" s="40" t="str">
        <f>E72</f>
        <v>茄汁豬柳</v>
      </c>
      <c r="F10" s="164" t="str">
        <f>PHONETIC(E73:E77)</f>
        <v>豬後腿肉馬鈴薯番茄糊大蒜番茄醬</v>
      </c>
      <c r="G10" s="39" t="str">
        <f>G72</f>
        <v>木須蛋香</v>
      </c>
      <c r="H10" s="164" t="str">
        <f>PHONETIC(G73:G77)</f>
        <v>雞蛋時蔬洋蔥胡蘿蔔乾木耳</v>
      </c>
      <c r="I10" s="149" t="str">
        <f>I72</f>
        <v>絞肉豆芽</v>
      </c>
      <c r="J10" s="163" t="str">
        <f>PHONETIC(I73:I77)</f>
        <v>豬絞肉綠豆芽韮菜大蒜</v>
      </c>
      <c r="K10" s="151" t="s">
        <v>2</v>
      </c>
      <c r="L10" s="163" t="s">
        <v>344</v>
      </c>
      <c r="M10" s="144" t="str">
        <f>M72</f>
        <v>金針湯</v>
      </c>
      <c r="N10" s="165" t="str">
        <f>PHONETIC(M73:M76)</f>
        <v>金針菜乾榨菜薑豬骨</v>
      </c>
      <c r="P10" s="178">
        <v>5</v>
      </c>
      <c r="Q10" s="178">
        <v>2.8</v>
      </c>
      <c r="R10" s="179">
        <v>1.4</v>
      </c>
      <c r="S10" s="178">
        <v>3</v>
      </c>
      <c r="T10" s="180"/>
      <c r="U10" s="180"/>
      <c r="V10" s="181">
        <f t="shared" si="0"/>
        <v>730</v>
      </c>
    </row>
    <row r="11" spans="1:22">
      <c r="A11" s="148">
        <f>IF(A10="","",IF(MONTH(A10)&lt;&gt;MONTH(A10+1),"",A10+1))</f>
        <v>45034</v>
      </c>
      <c r="B11" s="149" t="str">
        <f>A78</f>
        <v>j2</v>
      </c>
      <c r="C11" s="39" t="str">
        <f>B78</f>
        <v>糙米飯</v>
      </c>
      <c r="D11" s="150" t="str">
        <f>B79&amp;B80</f>
        <v>米糙米</v>
      </c>
      <c r="E11" s="40" t="str">
        <f>E78</f>
        <v>醬瓜雞翅</v>
      </c>
      <c r="F11" s="164" t="str">
        <f>PHONETIC(E79:E83)</f>
        <v>三節翅大蒜醃漬花胡瓜</v>
      </c>
      <c r="G11" s="149" t="str">
        <f>G78</f>
        <v>毛豆時蔬</v>
      </c>
      <c r="H11" s="164" t="str">
        <f>PHONETIC(G79:G83)</f>
        <v>冷凍毛豆仁時蔬豆腐大蒜</v>
      </c>
      <c r="I11" s="197" t="str">
        <f>I78</f>
        <v>清炒瓜苗</v>
      </c>
      <c r="J11" s="163" t="str">
        <f>PHONETIC(I79:I82)</f>
        <v>隼人瓜苗胡蘿蔔大蒜</v>
      </c>
      <c r="K11" s="151" t="s">
        <v>2</v>
      </c>
      <c r="L11" s="163" t="s">
        <v>344</v>
      </c>
      <c r="M11" s="144" t="str">
        <f>M78</f>
        <v>海芽蛋花湯</v>
      </c>
      <c r="N11" s="165" t="str">
        <f>PHONETIC(M79:M83)</f>
        <v>乾海帶雞蛋薑</v>
      </c>
      <c r="P11" s="178">
        <v>5</v>
      </c>
      <c r="Q11" s="178">
        <v>2.7</v>
      </c>
      <c r="R11" s="179">
        <v>1.5</v>
      </c>
      <c r="S11" s="178">
        <v>2.8</v>
      </c>
      <c r="T11" s="180"/>
      <c r="U11" s="180"/>
      <c r="V11" s="181">
        <f t="shared" si="0"/>
        <v>716</v>
      </c>
    </row>
    <row r="12" spans="1:22">
      <c r="A12" s="148">
        <f t="shared" si="1"/>
        <v>45035</v>
      </c>
      <c r="B12" s="149" t="str">
        <f>A84</f>
        <v>j3</v>
      </c>
      <c r="C12" s="39" t="str">
        <f>B84</f>
        <v>刈包特餐</v>
      </c>
      <c r="D12" s="150" t="str">
        <f>B85&amp;B86</f>
        <v>刈包</v>
      </c>
      <c r="E12" s="40" t="str">
        <f>E84</f>
        <v>香滷肉排</v>
      </c>
      <c r="F12" s="164" t="str">
        <f>PHONETIC(E85:E89)</f>
        <v>肉排</v>
      </c>
      <c r="G12" s="39" t="str">
        <f>G84</f>
        <v>酸菜絞肉</v>
      </c>
      <c r="H12" s="164" t="str">
        <f>PHONETIC(G85:G89)</f>
        <v>酸菜絞肉大蒜</v>
      </c>
      <c r="I12" s="149" t="str">
        <f>I84</f>
        <v>清香蔬菜</v>
      </c>
      <c r="J12" s="163" t="str">
        <f>PHONETIC(I85:I89)</f>
        <v>肉絲時蔬胡蘿蔔大蒜</v>
      </c>
      <c r="K12" s="151" t="s">
        <v>2</v>
      </c>
      <c r="L12" s="163" t="s">
        <v>344</v>
      </c>
      <c r="M12" s="144" t="str">
        <f>M84</f>
        <v>糙米粥</v>
      </c>
      <c r="N12" s="165" t="str">
        <f>PHONETIC(M85:M89)</f>
        <v>雞蛋糙米乾香菇胡蘿蔔時蔬</v>
      </c>
      <c r="P12" s="178">
        <v>4.5999999999999996</v>
      </c>
      <c r="Q12" s="178">
        <v>2.5</v>
      </c>
      <c r="R12" s="179">
        <v>1.5</v>
      </c>
      <c r="S12" s="178">
        <v>2.8</v>
      </c>
      <c r="T12" s="180"/>
      <c r="U12" s="180"/>
      <c r="V12" s="181">
        <f t="shared" si="0"/>
        <v>673</v>
      </c>
    </row>
    <row r="13" spans="1:22">
      <c r="A13" s="148">
        <f>IF(A12="","",IF(MONTH(A12)&lt;&gt;MONTH(A12+1),"",A12+1))</f>
        <v>45036</v>
      </c>
      <c r="B13" s="149" t="str">
        <f>A90</f>
        <v>j4</v>
      </c>
      <c r="C13" s="39" t="str">
        <f>B90</f>
        <v>糙米飯</v>
      </c>
      <c r="D13" s="150" t="str">
        <f>B91&amp;B92</f>
        <v>米糙米</v>
      </c>
      <c r="E13" s="40" t="str">
        <f>E90</f>
        <v>豆瓣燒魚</v>
      </c>
      <c r="F13" s="164" t="str">
        <f>PHONETIC(E91:E95)</f>
        <v>鯊魚白蘿蔔大蒜胡蘿蔔豆瓣醬</v>
      </c>
      <c r="G13" s="39" t="str">
        <f>G90</f>
        <v>打拋海帶</v>
      </c>
      <c r="H13" s="164" t="str">
        <f>PHONETIC(G91:G95)</f>
        <v>豬後腿肉乾海帶打拋醬大蒜</v>
      </c>
      <c r="I13" s="149" t="str">
        <f>I90</f>
        <v>筍干麵輪</v>
      </c>
      <c r="J13" s="163" t="str">
        <f>PHONETIC(I91:I95)</f>
        <v>麻竹筍干麵輪大蒜</v>
      </c>
      <c r="K13" s="151" t="s">
        <v>2</v>
      </c>
      <c r="L13" s="163" t="s">
        <v>344</v>
      </c>
      <c r="M13" s="166" t="str">
        <f>M90</f>
        <v>花豆甜湯</v>
      </c>
      <c r="N13" s="165" t="str">
        <f>PHONETIC(M91:M94)</f>
        <v>花豆紅砂糖</v>
      </c>
      <c r="P13" s="178">
        <v>6</v>
      </c>
      <c r="Q13" s="178">
        <v>2.4</v>
      </c>
      <c r="R13" s="179">
        <v>1.8</v>
      </c>
      <c r="S13" s="178">
        <v>2.8</v>
      </c>
      <c r="T13" s="180"/>
      <c r="U13" s="180"/>
      <c r="V13" s="181">
        <f t="shared" si="0"/>
        <v>771</v>
      </c>
    </row>
    <row r="14" spans="1:22">
      <c r="A14" s="148">
        <f t="shared" ref="A14" si="2">IF(A13="","",IF(MONTH(A13)&lt;&gt;MONTH(A13+1),"",A13+1))</f>
        <v>45037</v>
      </c>
      <c r="B14" s="149" t="str">
        <f>A96</f>
        <v>j5</v>
      </c>
      <c r="C14" s="39" t="str">
        <f>B96</f>
        <v>芝麻飯</v>
      </c>
      <c r="D14" s="150" t="str">
        <f>B97&amp;B98</f>
        <v>米芝麻(熟)</v>
      </c>
      <c r="E14" s="40" t="str">
        <f>E96</f>
        <v>泡菜肉片</v>
      </c>
      <c r="F14" s="164" t="str">
        <f>PHONETIC(E97:E101)</f>
        <v>豬後腿肉韓式泡菜大蒜匈牙利紅椒</v>
      </c>
      <c r="G14" s="40" t="str">
        <f>G96</f>
        <v>魚香豆干</v>
      </c>
      <c r="H14" s="164" t="str">
        <f>PHONETIC(G97:G101)</f>
        <v>豆干大蒜</v>
      </c>
      <c r="I14" s="40" t="str">
        <f>I96</f>
        <v>培根玉菜</v>
      </c>
      <c r="J14" s="164" t="str">
        <f>PHONETIC(I97:I101)</f>
        <v>培根甘藍胡蘿蔔大蒜</v>
      </c>
      <c r="K14" s="151" t="s">
        <v>2</v>
      </c>
      <c r="L14" s="163" t="s">
        <v>344</v>
      </c>
      <c r="M14" s="182" t="str">
        <f>M96</f>
        <v>豆漿</v>
      </c>
      <c r="N14" s="164" t="str">
        <f>PHONETIC(M97:M101)</f>
        <v>黃豆(廚房現磨現煮)紅砂糖</v>
      </c>
      <c r="P14" s="178">
        <v>5</v>
      </c>
      <c r="Q14" s="178">
        <v>3.5</v>
      </c>
      <c r="R14" s="179">
        <v>1.6</v>
      </c>
      <c r="S14" s="178">
        <v>2.9</v>
      </c>
      <c r="T14" s="180"/>
      <c r="U14" s="180"/>
      <c r="V14" s="181">
        <f t="shared" si="0"/>
        <v>783</v>
      </c>
    </row>
    <row r="15" spans="1:22">
      <c r="A15" s="148">
        <f>IF(A14="","",IF(MONTH(A14)&lt;&gt;MONTH(A14+1),"",A14+3))</f>
        <v>45040</v>
      </c>
      <c r="B15" s="149" t="str">
        <f>A102</f>
        <v>k1</v>
      </c>
      <c r="C15" s="39" t="str">
        <f>B102</f>
        <v>白米飯</v>
      </c>
      <c r="D15" s="150" t="str">
        <f>B103&amp;B104</f>
        <v>米</v>
      </c>
      <c r="E15" s="40" t="str">
        <f>E102</f>
        <v>調味雞翅</v>
      </c>
      <c r="F15" s="164" t="str">
        <f>PHONETIC(E103:E107)</f>
        <v>調味雞翅椒鹽粉</v>
      </c>
      <c r="G15" s="40" t="str">
        <f>G102</f>
        <v>鮮菇豆腐</v>
      </c>
      <c r="H15" s="164" t="str">
        <f>PHONETIC(G103:G107)</f>
        <v>豆腐金針菇乾香菇胡蘿蔔大蒜</v>
      </c>
      <c r="I15" s="40" t="str">
        <f>I102</f>
        <v>乾煸季蔬</v>
      </c>
      <c r="J15" s="164" t="str">
        <f>PHONETIC(I103:I107)</f>
        <v>時蔬豬絞肉胡蘿蔔大蒜</v>
      </c>
      <c r="K15" s="151" t="s">
        <v>2</v>
      </c>
      <c r="L15" s="163" t="s">
        <v>344</v>
      </c>
      <c r="M15" s="40" t="str">
        <f>M102</f>
        <v>味噌湯</v>
      </c>
      <c r="N15" s="164" t="str">
        <f>PHONETIC(M103:M107)</f>
        <v>乾海帶味噌薑柴魚片</v>
      </c>
      <c r="P15" s="178">
        <v>5.3</v>
      </c>
      <c r="Q15" s="178">
        <v>3</v>
      </c>
      <c r="R15" s="179">
        <v>1.7</v>
      </c>
      <c r="S15" s="178">
        <v>2.9</v>
      </c>
      <c r="T15" s="180"/>
      <c r="U15" s="180"/>
      <c r="V15" s="181">
        <f t="shared" si="0"/>
        <v>769</v>
      </c>
    </row>
    <row r="16" spans="1:22">
      <c r="A16" s="148">
        <f>IF(A15="","",IF(MONTH(A15)&lt;&gt;MONTH(A15+1),"",A15+1))</f>
        <v>45041</v>
      </c>
      <c r="B16" s="149" t="str">
        <f>A108</f>
        <v>k2</v>
      </c>
      <c r="C16" s="39" t="str">
        <f>B108</f>
        <v>糙米飯</v>
      </c>
      <c r="D16" s="150" t="str">
        <f>B109&amp;B110</f>
        <v>米糙米</v>
      </c>
      <c r="E16" s="40" t="str">
        <f>E108</f>
        <v>咖哩肉片</v>
      </c>
      <c r="F16" s="164" t="str">
        <f>PHONETIC(E109:E113)</f>
        <v>豬後腿肉馬鈴薯洋蔥胡蘿蔔咖哩粉</v>
      </c>
      <c r="G16" s="182" t="str">
        <f>G108</f>
        <v>蛋香瓜苗</v>
      </c>
      <c r="H16" s="164" t="str">
        <f>PHONETIC(G109:G113)</f>
        <v>雞蛋隼人瓜苗大蒜</v>
      </c>
      <c r="I16" s="40" t="str">
        <f>I108</f>
        <v>回鍋豆干</v>
      </c>
      <c r="J16" s="164" t="str">
        <f>PHONETIC(I109:I113)</f>
        <v>豆干大蒜</v>
      </c>
      <c r="K16" s="151" t="s">
        <v>2</v>
      </c>
      <c r="L16" s="163" t="s">
        <v>344</v>
      </c>
      <c r="M16" s="40" t="str">
        <f>M108</f>
        <v>金針湯</v>
      </c>
      <c r="N16" s="164" t="str">
        <f>PHONETIC(M109:M113)</f>
        <v>金針菜乾榨菜薑豬骨</v>
      </c>
      <c r="P16" s="178">
        <v>6</v>
      </c>
      <c r="Q16" s="178">
        <v>3.2</v>
      </c>
      <c r="R16" s="179">
        <v>1.2</v>
      </c>
      <c r="S16" s="178">
        <v>3</v>
      </c>
      <c r="T16" s="180"/>
      <c r="U16" s="180"/>
      <c r="V16" s="181">
        <f t="shared" si="0"/>
        <v>825</v>
      </c>
    </row>
    <row r="17" spans="1:28">
      <c r="A17" s="148">
        <f t="shared" ref="A17" si="3">IF(A16="","",IF(MONTH(A16)&lt;&gt;MONTH(A16+1),"",A16+1))</f>
        <v>45042</v>
      </c>
      <c r="B17" s="149" t="str">
        <f>A114</f>
        <v>k3</v>
      </c>
      <c r="C17" s="39" t="str">
        <f>B114</f>
        <v>泰式特餐</v>
      </c>
      <c r="D17" s="150" t="str">
        <f>B115&amp;B116</f>
        <v>米糙米</v>
      </c>
      <c r="E17" s="40" t="str">
        <f>E114</f>
        <v>打拋豬</v>
      </c>
      <c r="F17" s="164" t="str">
        <f>PHONETIC(E115:E119)</f>
        <v>豬絞肉時蔬打拋醬大蒜</v>
      </c>
      <c r="G17" s="40" t="str">
        <f>G114</f>
        <v>甜辣魚丸</v>
      </c>
      <c r="H17" s="164" t="str">
        <f>PHONETIC(G115:G119)</f>
        <v>虱目魚丸甜辣醬</v>
      </c>
      <c r="I17" s="40" t="str">
        <f>I114</f>
        <v>蝦醬甘藍</v>
      </c>
      <c r="J17" s="164" t="str">
        <f>PHONETIC(I115:I119)</f>
        <v>甘藍胡蘿蔔大蒜蝦皮魚露</v>
      </c>
      <c r="K17" s="151" t="s">
        <v>2</v>
      </c>
      <c r="L17" s="163" t="s">
        <v>344</v>
      </c>
      <c r="M17" s="40" t="str">
        <f>M114</f>
        <v>冬蔭功湯</v>
      </c>
      <c r="N17" s="164" t="str">
        <f>PHONETIC(M115:M119)</f>
        <v>金針菇洋蔥番茄糊豬骨南薑</v>
      </c>
      <c r="P17" s="178">
        <v>5</v>
      </c>
      <c r="Q17" s="178">
        <v>2.9</v>
      </c>
      <c r="R17" s="179">
        <v>2.1</v>
      </c>
      <c r="S17" s="178">
        <v>3</v>
      </c>
      <c r="T17" s="180"/>
      <c r="U17" s="180"/>
      <c r="V17" s="181">
        <f t="shared" si="0"/>
        <v>755</v>
      </c>
    </row>
    <row r="18" spans="1:28">
      <c r="A18" s="148">
        <f t="shared" ref="A18:A19" si="4">IF(A17="","",IF(MONTH(A17)&lt;&gt;MONTH(A17+1),"",A17+1))</f>
        <v>45043</v>
      </c>
      <c r="B18" s="149" t="str">
        <f>A120</f>
        <v>k4</v>
      </c>
      <c r="C18" s="39" t="str">
        <f>B120</f>
        <v>糙米飯</v>
      </c>
      <c r="D18" s="150" t="str">
        <f>B121&amp;B122</f>
        <v>米糙米</v>
      </c>
      <c r="E18" s="40" t="str">
        <f>E120</f>
        <v>沙茶魷魚</v>
      </c>
      <c r="F18" s="164" t="str">
        <f>PHONETIC(E121:E125)</f>
        <v>阿根廷魷白蘿蔔大蒜胡蘿蔔沙茶醬</v>
      </c>
      <c r="G18" s="40" t="str">
        <f>G120</f>
        <v>培根芽菜</v>
      </c>
      <c r="H18" s="164" t="str">
        <f>PHONETIC(G121:G125)</f>
        <v>培根綠豆芽韮菜大蒜</v>
      </c>
      <c r="I18" s="40" t="str">
        <f>I120</f>
        <v>筍干油腐</v>
      </c>
      <c r="J18" s="164" t="str">
        <f>PHONETIC(I121:I125)</f>
        <v>四角油豆腐麻竹筍干大蒜</v>
      </c>
      <c r="K18" s="151" t="s">
        <v>2</v>
      </c>
      <c r="L18" s="163" t="s">
        <v>344</v>
      </c>
      <c r="M18" s="40" t="str">
        <f>M120</f>
        <v>綠豆湯</v>
      </c>
      <c r="N18" s="164" t="str">
        <f>PHONETIC(M121:M125)</f>
        <v>綠豆紅砂糖</v>
      </c>
      <c r="P18" s="178">
        <v>6</v>
      </c>
      <c r="Q18" s="178">
        <v>2.9</v>
      </c>
      <c r="R18" s="179">
        <v>1.7</v>
      </c>
      <c r="S18" s="178">
        <v>3</v>
      </c>
      <c r="T18" s="180"/>
      <c r="U18" s="180"/>
      <c r="V18" s="181">
        <f t="shared" si="0"/>
        <v>815</v>
      </c>
    </row>
    <row r="19" spans="1:28">
      <c r="A19" s="148">
        <f t="shared" si="4"/>
        <v>45044</v>
      </c>
      <c r="B19" s="149" t="str">
        <f>A126</f>
        <v>k5</v>
      </c>
      <c r="C19" s="149" t="str">
        <f>B126</f>
        <v>紅藜飯</v>
      </c>
      <c r="D19" s="150" t="str">
        <f>B127&amp;B128</f>
        <v>米紅藜</v>
      </c>
      <c r="E19" s="40" t="str">
        <f>E126</f>
        <v>壽喜燒肉</v>
      </c>
      <c r="F19" s="164" t="str">
        <f>PHONETIC(E127:E131)</f>
        <v>豬後腿肉時蔬胡蘿蔔大蒜</v>
      </c>
      <c r="G19" s="40" t="str">
        <f>G126</f>
        <v>參蔬蛋香</v>
      </c>
      <c r="H19" s="164" t="str">
        <f>PHONETIC(G127:G131)</f>
        <v>雞蛋時蔬洋蔥乾木耳</v>
      </c>
      <c r="I19" s="40" t="str">
        <f>I126</f>
        <v>菇拌海帶</v>
      </c>
      <c r="J19" s="164" t="str">
        <f>PHONETIC(I127:I131)</f>
        <v>乾海帶金針菇大蒜</v>
      </c>
      <c r="K19" s="151" t="s">
        <v>2</v>
      </c>
      <c r="L19" s="163" t="s">
        <v>344</v>
      </c>
      <c r="M19" s="40" t="str">
        <f>M126</f>
        <v>時瓜湯</v>
      </c>
      <c r="N19" s="164" t="str">
        <f>PHONETIC(M127:M131)</f>
        <v>時瓜胡蘿蔔薑豬骨</v>
      </c>
      <c r="P19" s="178">
        <v>5</v>
      </c>
      <c r="Q19" s="178">
        <v>2.9</v>
      </c>
      <c r="R19" s="179">
        <v>2.1</v>
      </c>
      <c r="S19" s="178">
        <v>3</v>
      </c>
      <c r="T19" s="180"/>
      <c r="U19" s="180"/>
      <c r="V19" s="181">
        <f t="shared" si="0"/>
        <v>755</v>
      </c>
    </row>
    <row r="20" spans="1:28">
      <c r="A20" s="2" t="s">
        <v>6</v>
      </c>
      <c r="B20" s="1"/>
      <c r="C20" s="4"/>
      <c r="D20" s="4"/>
      <c r="E20" s="167"/>
      <c r="F20" s="167"/>
      <c r="G20" s="4"/>
      <c r="H20" s="4"/>
      <c r="I20" s="4"/>
      <c r="J20" s="4"/>
      <c r="K20" s="4"/>
      <c r="L20" s="4"/>
      <c r="M20" s="4"/>
      <c r="N20" s="8"/>
      <c r="O20" s="16"/>
      <c r="P20" s="21"/>
      <c r="Q20" s="21"/>
      <c r="R20" s="21"/>
      <c r="S20" s="21"/>
      <c r="T20" s="21"/>
      <c r="U20" s="21"/>
      <c r="V20" s="4"/>
    </row>
    <row r="21" spans="1:28" ht="16.2" customHeight="1">
      <c r="A21" s="32" t="s">
        <v>20</v>
      </c>
      <c r="B21" s="6"/>
      <c r="C21" s="3"/>
      <c r="D21" s="3"/>
    </row>
    <row r="22" spans="1:28" s="26" customFormat="1" ht="16.2" customHeight="1">
      <c r="A22" s="48" t="s">
        <v>21</v>
      </c>
      <c r="B22" s="49" t="s">
        <v>44</v>
      </c>
      <c r="C22" s="27"/>
      <c r="D22" s="27"/>
      <c r="E22" s="32"/>
      <c r="F22" s="155"/>
      <c r="G22" s="48"/>
      <c r="N22" s="28"/>
      <c r="O22" s="29"/>
      <c r="P22" s="30"/>
      <c r="Q22" s="30"/>
      <c r="R22" s="30"/>
      <c r="S22" s="30"/>
      <c r="T22" s="30"/>
      <c r="U22" s="30"/>
    </row>
    <row r="23" spans="1:28" s="48" customFormat="1" ht="16.2">
      <c r="B23" s="48" t="s">
        <v>197</v>
      </c>
      <c r="C23" s="49"/>
      <c r="D23" s="49" t="s">
        <v>380</v>
      </c>
      <c r="N23" s="50"/>
      <c r="O23" s="50"/>
      <c r="P23" s="51"/>
      <c r="Q23" s="51"/>
      <c r="R23" s="51"/>
      <c r="S23" s="51"/>
      <c r="T23" s="51"/>
      <c r="U23" s="51"/>
    </row>
    <row r="24" spans="1:28" s="48" customFormat="1" ht="16.2">
      <c r="B24" s="48" t="s">
        <v>86</v>
      </c>
      <c r="C24" s="49"/>
      <c r="D24" s="49" t="s">
        <v>378</v>
      </c>
      <c r="N24" s="50"/>
      <c r="O24" s="50"/>
      <c r="P24" s="51"/>
      <c r="Q24" s="51"/>
      <c r="R24" s="51"/>
      <c r="S24" s="51"/>
      <c r="T24" s="51"/>
      <c r="U24" s="51"/>
    </row>
    <row r="25" spans="1:28" s="48" customFormat="1" ht="16.2">
      <c r="B25" s="49" t="s">
        <v>201</v>
      </c>
      <c r="C25" s="49"/>
      <c r="D25" s="49" t="s">
        <v>379</v>
      </c>
      <c r="N25" s="50"/>
      <c r="O25" s="50"/>
      <c r="P25" s="51"/>
      <c r="Q25" s="51"/>
      <c r="R25" s="51"/>
      <c r="S25" s="51"/>
      <c r="T25" s="51"/>
      <c r="U25" s="51"/>
    </row>
    <row r="26" spans="1:28" s="48" customFormat="1" ht="16.2">
      <c r="A26" s="48" t="s">
        <v>202</v>
      </c>
      <c r="B26" s="49" t="s">
        <v>22</v>
      </c>
      <c r="C26" s="49"/>
      <c r="D26" s="49"/>
      <c r="N26" s="50"/>
      <c r="O26" s="50"/>
      <c r="P26" s="51"/>
      <c r="Q26" s="51"/>
      <c r="R26" s="51"/>
      <c r="S26" s="51"/>
      <c r="T26" s="51"/>
      <c r="U26" s="51"/>
    </row>
    <row r="27" spans="1:28" s="48" customFormat="1" ht="16.2">
      <c r="C27" s="49"/>
      <c r="D27" s="49"/>
      <c r="N27" s="50"/>
      <c r="O27" s="50"/>
      <c r="P27" s="51"/>
      <c r="Q27" s="51"/>
      <c r="R27" s="51"/>
      <c r="S27" s="51"/>
      <c r="T27" s="51"/>
      <c r="U27" s="51"/>
    </row>
    <row r="28" spans="1:28">
      <c r="A28" s="60" t="s">
        <v>7</v>
      </c>
      <c r="B28" s="125"/>
      <c r="C28" s="61"/>
      <c r="D28" s="61"/>
      <c r="E28" s="136"/>
      <c r="F28" s="136"/>
      <c r="G28" s="61"/>
      <c r="H28" s="61"/>
      <c r="I28" s="61"/>
      <c r="J28" s="61"/>
      <c r="K28" s="61"/>
      <c r="L28" s="61"/>
      <c r="M28" s="136"/>
      <c r="N28" s="61"/>
      <c r="O28" s="61"/>
      <c r="P28" s="61"/>
      <c r="Q28" s="61"/>
      <c r="R28" s="61"/>
      <c r="S28" s="61"/>
      <c r="T28" s="61"/>
      <c r="U28" s="136"/>
      <c r="V28" s="61"/>
      <c r="W28" s="61"/>
      <c r="X28" s="61"/>
      <c r="Y28" s="61"/>
      <c r="Z28" s="61"/>
      <c r="AA28" s="61"/>
      <c r="AB28" s="4"/>
    </row>
    <row r="29" spans="1:28">
      <c r="A29" s="67" t="s">
        <v>8</v>
      </c>
      <c r="B29" s="126" t="s">
        <v>9</v>
      </c>
      <c r="C29" s="38" t="s">
        <v>24</v>
      </c>
      <c r="D29" s="39" t="s">
        <v>10</v>
      </c>
      <c r="E29" s="38" t="s">
        <v>11</v>
      </c>
      <c r="F29" s="38" t="s">
        <v>24</v>
      </c>
      <c r="G29" s="41" t="s">
        <v>12</v>
      </c>
      <c r="H29" s="38" t="s">
        <v>24</v>
      </c>
      <c r="I29" s="41" t="s">
        <v>13</v>
      </c>
      <c r="J29" s="38" t="s">
        <v>24</v>
      </c>
      <c r="K29" s="42" t="s">
        <v>14</v>
      </c>
      <c r="L29" s="38" t="s">
        <v>24</v>
      </c>
      <c r="M29" s="41" t="s">
        <v>5</v>
      </c>
      <c r="N29" s="43" t="s">
        <v>29</v>
      </c>
      <c r="Q29" s="44"/>
      <c r="R29" s="44"/>
      <c r="S29" s="45"/>
      <c r="T29" s="44"/>
      <c r="U29" s="44"/>
      <c r="V29" s="46"/>
      <c r="W29" s="46"/>
      <c r="X29" s="46"/>
      <c r="Y29" s="46"/>
      <c r="Z29" s="46"/>
      <c r="AA29" s="46"/>
    </row>
    <row r="30" spans="1:28" s="12" customFormat="1" ht="16.5" customHeight="1">
      <c r="A30" s="68" t="s">
        <v>223</v>
      </c>
      <c r="B30" s="127" t="s">
        <v>460</v>
      </c>
      <c r="C30" s="69"/>
      <c r="D30" s="35"/>
      <c r="E30" s="69" t="s">
        <v>224</v>
      </c>
      <c r="F30" s="70"/>
      <c r="G30" s="168" t="s">
        <v>331</v>
      </c>
      <c r="H30" s="70"/>
      <c r="I30" s="71" t="s">
        <v>333</v>
      </c>
      <c r="J30" s="72"/>
      <c r="K30" s="36" t="s">
        <v>2</v>
      </c>
      <c r="L30" s="37"/>
      <c r="M30" s="73" t="s">
        <v>236</v>
      </c>
      <c r="N30" s="74"/>
      <c r="Q30" s="22"/>
      <c r="R30" s="22"/>
      <c r="S30" s="25"/>
      <c r="T30" s="22"/>
      <c r="U30" s="22"/>
    </row>
    <row r="31" spans="1:28" s="12" customFormat="1" ht="16.5" customHeight="1">
      <c r="A31" s="75">
        <f>A3</f>
        <v>45022</v>
      </c>
      <c r="B31" s="76" t="s">
        <v>15</v>
      </c>
      <c r="C31" s="66">
        <v>10</v>
      </c>
      <c r="D31" s="9" t="str">
        <f t="shared" ref="D31:D94" si="5">IF(C31,"公斤","")</f>
        <v>公斤</v>
      </c>
      <c r="E31" s="69" t="s">
        <v>225</v>
      </c>
      <c r="F31" s="76">
        <v>6.5</v>
      </c>
      <c r="G31" s="79" t="s">
        <v>231</v>
      </c>
      <c r="H31" s="101">
        <v>1</v>
      </c>
      <c r="I31" s="78" t="s">
        <v>73</v>
      </c>
      <c r="J31" s="76">
        <v>1</v>
      </c>
      <c r="K31" s="13" t="s">
        <v>215</v>
      </c>
      <c r="L31" s="14">
        <v>7</v>
      </c>
      <c r="M31" s="79" t="s">
        <v>237</v>
      </c>
      <c r="N31" s="80">
        <v>0.6</v>
      </c>
      <c r="Q31" s="22"/>
      <c r="R31" s="22"/>
      <c r="S31" s="23"/>
      <c r="T31" s="22"/>
      <c r="U31" s="22"/>
    </row>
    <row r="32" spans="1:28" s="12" customFormat="1" ht="16.5" customHeight="1">
      <c r="A32" s="81"/>
      <c r="B32" s="130"/>
      <c r="C32" s="66"/>
      <c r="D32" s="9"/>
      <c r="E32" s="66"/>
      <c r="F32" s="76"/>
      <c r="G32" s="79" t="s">
        <v>232</v>
      </c>
      <c r="H32" s="76">
        <v>5</v>
      </c>
      <c r="I32" s="79" t="s">
        <v>233</v>
      </c>
      <c r="J32" s="76">
        <v>1</v>
      </c>
      <c r="K32" s="10" t="s">
        <v>16</v>
      </c>
      <c r="L32" s="11">
        <v>0.05</v>
      </c>
      <c r="M32" s="79" t="s">
        <v>27</v>
      </c>
      <c r="N32" s="80">
        <v>0.01</v>
      </c>
      <c r="Q32" s="22"/>
      <c r="R32" s="22"/>
      <c r="S32" s="23"/>
      <c r="T32" s="22"/>
      <c r="U32" s="22"/>
    </row>
    <row r="33" spans="1:21" s="12" customFormat="1" ht="16.5" customHeight="1">
      <c r="A33" s="81"/>
      <c r="B33" s="128"/>
      <c r="C33" s="66"/>
      <c r="D33" s="9" t="str">
        <f t="shared" si="5"/>
        <v/>
      </c>
      <c r="E33" s="82"/>
      <c r="F33" s="83"/>
      <c r="G33" s="177" t="s">
        <v>280</v>
      </c>
      <c r="H33" s="76">
        <v>0.5</v>
      </c>
      <c r="I33" s="79" t="s">
        <v>230</v>
      </c>
      <c r="J33" s="76">
        <v>0.05</v>
      </c>
      <c r="K33" s="10"/>
      <c r="L33" s="11"/>
      <c r="M33" s="79" t="s">
        <v>28</v>
      </c>
      <c r="N33" s="80">
        <v>1</v>
      </c>
      <c r="Q33" s="22"/>
      <c r="R33" s="22"/>
      <c r="S33" s="23"/>
      <c r="T33" s="22"/>
      <c r="U33" s="22"/>
    </row>
    <row r="34" spans="1:21" s="12" customFormat="1" ht="16.5" customHeight="1">
      <c r="A34" s="81"/>
      <c r="B34" s="128"/>
      <c r="C34" s="66"/>
      <c r="D34" s="9" t="str">
        <f t="shared" si="5"/>
        <v/>
      </c>
      <c r="E34" s="84"/>
      <c r="F34" s="76"/>
      <c r="G34" s="79" t="s">
        <v>16</v>
      </c>
      <c r="H34" s="76">
        <v>0.05</v>
      </c>
      <c r="I34" s="79"/>
      <c r="J34" s="76"/>
      <c r="K34" s="10"/>
      <c r="L34" s="11"/>
      <c r="M34" s="79" t="s">
        <v>234</v>
      </c>
      <c r="N34" s="80">
        <v>3</v>
      </c>
      <c r="Q34" s="22"/>
      <c r="R34" s="22"/>
      <c r="S34" s="23"/>
      <c r="T34" s="22"/>
      <c r="U34" s="22"/>
    </row>
    <row r="35" spans="1:21" s="12" customFormat="1" ht="16.5" customHeight="1">
      <c r="A35" s="85"/>
      <c r="B35" s="129"/>
      <c r="C35" s="86"/>
      <c r="D35" s="9" t="str">
        <f t="shared" si="5"/>
        <v/>
      </c>
      <c r="E35" s="86"/>
      <c r="F35" s="87"/>
      <c r="G35" s="177"/>
      <c r="H35" s="76"/>
      <c r="I35" s="79"/>
      <c r="J35" s="76"/>
      <c r="K35" s="10"/>
      <c r="L35" s="11"/>
      <c r="M35" s="88"/>
      <c r="N35" s="80"/>
      <c r="Q35" s="22"/>
      <c r="R35" s="22"/>
      <c r="S35" s="23"/>
      <c r="T35" s="22"/>
      <c r="U35" s="22"/>
    </row>
    <row r="36" spans="1:21" s="12" customFormat="1" ht="16.5" customHeight="1">
      <c r="A36" s="89" t="s">
        <v>226</v>
      </c>
      <c r="B36" s="76" t="s">
        <v>56</v>
      </c>
      <c r="C36" s="66"/>
      <c r="D36" s="9" t="str">
        <f t="shared" si="5"/>
        <v/>
      </c>
      <c r="E36" s="94" t="s">
        <v>240</v>
      </c>
      <c r="F36" s="87"/>
      <c r="G36" s="82" t="s">
        <v>377</v>
      </c>
      <c r="H36" s="90"/>
      <c r="I36" s="79" t="s">
        <v>228</v>
      </c>
      <c r="J36" s="87"/>
      <c r="K36" s="10" t="s">
        <v>2</v>
      </c>
      <c r="L36" s="11"/>
      <c r="M36" s="104" t="s">
        <v>334</v>
      </c>
      <c r="N36" s="80"/>
      <c r="Q36" s="22"/>
      <c r="R36" s="22"/>
      <c r="S36" s="25"/>
      <c r="T36" s="22"/>
      <c r="U36" s="22"/>
    </row>
    <row r="37" spans="1:21" s="12" customFormat="1" ht="16.5" customHeight="1">
      <c r="A37" s="75">
        <f>A4</f>
        <v>45023</v>
      </c>
      <c r="B37" s="76" t="s">
        <v>15</v>
      </c>
      <c r="C37" s="66">
        <v>8</v>
      </c>
      <c r="D37" s="9" t="str">
        <f t="shared" si="5"/>
        <v>公斤</v>
      </c>
      <c r="E37" s="66" t="s">
        <v>41</v>
      </c>
      <c r="F37" s="76">
        <v>6</v>
      </c>
      <c r="G37" s="77" t="s">
        <v>84</v>
      </c>
      <c r="H37" s="83">
        <v>0.2</v>
      </c>
      <c r="I37" s="79" t="s">
        <v>204</v>
      </c>
      <c r="J37" s="83">
        <v>4.5</v>
      </c>
      <c r="K37" s="13" t="s">
        <v>14</v>
      </c>
      <c r="L37" s="14">
        <v>7</v>
      </c>
      <c r="M37" s="79" t="s">
        <v>335</v>
      </c>
      <c r="N37" s="80">
        <v>2</v>
      </c>
      <c r="Q37" s="22"/>
      <c r="R37" s="22"/>
      <c r="S37" s="23"/>
      <c r="T37" s="22"/>
      <c r="U37" s="22"/>
    </row>
    <row r="38" spans="1:21" s="12" customFormat="1" ht="16.5" customHeight="1">
      <c r="A38" s="68"/>
      <c r="B38" s="130" t="s">
        <v>36</v>
      </c>
      <c r="C38" s="66">
        <v>3</v>
      </c>
      <c r="D38" s="9" t="str">
        <f t="shared" si="5"/>
        <v>公斤</v>
      </c>
      <c r="E38" s="47" t="s">
        <v>239</v>
      </c>
      <c r="F38" s="76">
        <v>3</v>
      </c>
      <c r="G38" s="82" t="s">
        <v>83</v>
      </c>
      <c r="H38" s="83">
        <v>5</v>
      </c>
      <c r="I38" s="91" t="s">
        <v>69</v>
      </c>
      <c r="J38" s="83">
        <v>1</v>
      </c>
      <c r="K38" s="10" t="s">
        <v>16</v>
      </c>
      <c r="L38" s="11">
        <v>0.05</v>
      </c>
      <c r="M38" s="79" t="s">
        <v>32</v>
      </c>
      <c r="N38" s="80">
        <v>1</v>
      </c>
      <c r="Q38" s="22"/>
      <c r="R38" s="22"/>
      <c r="S38" s="23"/>
      <c r="T38" s="22"/>
      <c r="U38" s="22"/>
    </row>
    <row r="39" spans="1:21" s="12" customFormat="1" ht="16.5" customHeight="1">
      <c r="A39" s="68"/>
      <c r="B39" s="128"/>
      <c r="C39" s="66"/>
      <c r="D39" s="9" t="str">
        <f t="shared" si="5"/>
        <v/>
      </c>
      <c r="E39" s="66" t="s">
        <v>227</v>
      </c>
      <c r="F39" s="76">
        <v>0.5</v>
      </c>
      <c r="G39" s="82" t="s">
        <v>85</v>
      </c>
      <c r="H39" s="83">
        <v>0.5</v>
      </c>
      <c r="I39" s="54" t="s">
        <v>59</v>
      </c>
      <c r="J39" s="47">
        <v>0.05</v>
      </c>
      <c r="K39" s="10"/>
      <c r="L39" s="11"/>
      <c r="M39" s="79"/>
      <c r="N39" s="80"/>
      <c r="Q39" s="22"/>
      <c r="R39" s="22"/>
      <c r="S39" s="23"/>
      <c r="T39" s="22"/>
      <c r="U39" s="22"/>
    </row>
    <row r="40" spans="1:21" s="12" customFormat="1" ht="16.5" customHeight="1">
      <c r="A40" s="68"/>
      <c r="B40" s="128"/>
      <c r="C40" s="66"/>
      <c r="D40" s="9" t="str">
        <f t="shared" si="5"/>
        <v/>
      </c>
      <c r="E40" s="92" t="s">
        <v>16</v>
      </c>
      <c r="F40" s="76">
        <v>0.05</v>
      </c>
      <c r="G40" s="79" t="s">
        <v>59</v>
      </c>
      <c r="H40" s="76">
        <v>0.05</v>
      </c>
      <c r="I40" s="82"/>
      <c r="J40" s="76"/>
      <c r="K40" s="10"/>
      <c r="L40" s="11"/>
      <c r="M40" s="79"/>
      <c r="N40" s="80"/>
      <c r="Q40" s="22"/>
      <c r="R40" s="22"/>
      <c r="S40" s="23"/>
      <c r="T40" s="22"/>
      <c r="U40" s="22"/>
    </row>
    <row r="41" spans="1:21" s="12" customFormat="1" ht="16.5" customHeight="1">
      <c r="A41" s="93"/>
      <c r="B41" s="129"/>
      <c r="C41" s="66"/>
      <c r="D41" s="9" t="str">
        <f t="shared" si="5"/>
        <v/>
      </c>
      <c r="E41" s="66"/>
      <c r="F41" s="76"/>
      <c r="G41" s="84"/>
      <c r="H41" s="87"/>
      <c r="I41" s="79"/>
      <c r="J41" s="76"/>
      <c r="K41" s="10"/>
      <c r="L41" s="11"/>
      <c r="M41" s="79"/>
      <c r="N41" s="80"/>
      <c r="Q41" s="22"/>
      <c r="R41" s="22"/>
      <c r="S41" s="23"/>
      <c r="T41" s="22"/>
      <c r="U41" s="22"/>
    </row>
    <row r="42" spans="1:21" s="12" customFormat="1" ht="16.5" customHeight="1">
      <c r="A42" s="89" t="s">
        <v>242</v>
      </c>
      <c r="B42" s="76" t="s">
        <v>346</v>
      </c>
      <c r="C42" s="66"/>
      <c r="D42" s="9" t="str">
        <f t="shared" si="5"/>
        <v/>
      </c>
      <c r="E42" s="94" t="s">
        <v>151</v>
      </c>
      <c r="F42" s="87"/>
      <c r="G42" s="63" t="s">
        <v>265</v>
      </c>
      <c r="H42" s="57"/>
      <c r="I42" s="100" t="s">
        <v>370</v>
      </c>
      <c r="J42" s="90"/>
      <c r="K42" s="10" t="s">
        <v>2</v>
      </c>
      <c r="L42" s="11"/>
      <c r="M42" s="17" t="s">
        <v>267</v>
      </c>
      <c r="N42" s="24"/>
      <c r="Q42" s="186"/>
      <c r="R42" s="25"/>
      <c r="S42" s="25"/>
      <c r="T42" s="22"/>
      <c r="U42" s="22"/>
    </row>
    <row r="43" spans="1:21" s="12" customFormat="1" ht="16.5" customHeight="1">
      <c r="A43" s="95">
        <f>A5</f>
        <v>45026</v>
      </c>
      <c r="B43" s="76" t="s">
        <v>15</v>
      </c>
      <c r="C43" s="66">
        <v>10</v>
      </c>
      <c r="D43" s="9" t="str">
        <f t="shared" si="5"/>
        <v>公斤</v>
      </c>
      <c r="E43" s="94" t="s">
        <v>351</v>
      </c>
      <c r="F43" s="76">
        <v>9</v>
      </c>
      <c r="G43" s="79" t="s">
        <v>79</v>
      </c>
      <c r="H43" s="76">
        <v>5</v>
      </c>
      <c r="I43" s="92" t="s">
        <v>66</v>
      </c>
      <c r="J43" s="83">
        <v>1.8</v>
      </c>
      <c r="K43" s="13" t="s">
        <v>14</v>
      </c>
      <c r="L43" s="14">
        <v>7</v>
      </c>
      <c r="M43" s="79" t="s">
        <v>58</v>
      </c>
      <c r="N43" s="80">
        <v>0.1</v>
      </c>
      <c r="Q43" s="187"/>
      <c r="R43" s="188"/>
      <c r="S43" s="23"/>
      <c r="T43" s="22"/>
      <c r="U43" s="22"/>
    </row>
    <row r="44" spans="1:21" s="12" customFormat="1" ht="16.5" customHeight="1">
      <c r="A44" s="81"/>
      <c r="B44" s="131"/>
      <c r="C44" s="66"/>
      <c r="D44" s="59"/>
      <c r="E44" s="66"/>
      <c r="F44" s="76"/>
      <c r="G44" s="19" t="s">
        <v>136</v>
      </c>
      <c r="H44" s="76">
        <v>0.6</v>
      </c>
      <c r="I44" s="91" t="s">
        <v>158</v>
      </c>
      <c r="J44" s="83">
        <v>4</v>
      </c>
      <c r="K44" s="10" t="s">
        <v>16</v>
      </c>
      <c r="L44" s="11">
        <v>0.05</v>
      </c>
      <c r="M44" s="79" t="s">
        <v>268</v>
      </c>
      <c r="N44" s="80">
        <v>0.01</v>
      </c>
      <c r="Q44" s="187"/>
      <c r="R44" s="188"/>
      <c r="S44" s="23"/>
      <c r="T44" s="22"/>
      <c r="U44" s="22"/>
    </row>
    <row r="45" spans="1:21" s="12" customFormat="1" ht="16.5" customHeight="1">
      <c r="A45" s="81"/>
      <c r="B45" s="128"/>
      <c r="C45" s="66"/>
      <c r="D45" s="9" t="str">
        <f t="shared" si="5"/>
        <v/>
      </c>
      <c r="E45" s="82"/>
      <c r="F45" s="83"/>
      <c r="G45" s="79" t="s">
        <v>68</v>
      </c>
      <c r="H45" s="76">
        <v>1</v>
      </c>
      <c r="I45" s="195" t="s">
        <v>373</v>
      </c>
      <c r="J45" s="194">
        <v>1</v>
      </c>
      <c r="K45" s="10"/>
      <c r="L45" s="11"/>
      <c r="M45" s="79" t="s">
        <v>110</v>
      </c>
      <c r="N45" s="80">
        <v>0.01</v>
      </c>
      <c r="Q45" s="187"/>
      <c r="R45" s="188"/>
      <c r="S45" s="23"/>
      <c r="T45" s="22"/>
      <c r="U45" s="22"/>
    </row>
    <row r="46" spans="1:21" s="12" customFormat="1" ht="16.5" customHeight="1">
      <c r="A46" s="81"/>
      <c r="B46" s="128"/>
      <c r="C46" s="66"/>
      <c r="D46" s="9" t="str">
        <f t="shared" si="5"/>
        <v/>
      </c>
      <c r="E46" s="84"/>
      <c r="F46" s="76"/>
      <c r="G46" s="79" t="s">
        <v>59</v>
      </c>
      <c r="H46" s="76">
        <v>0.05</v>
      </c>
      <c r="I46" s="195" t="s">
        <v>69</v>
      </c>
      <c r="J46" s="47">
        <v>1</v>
      </c>
      <c r="K46" s="10"/>
      <c r="L46" s="11"/>
      <c r="M46" s="79"/>
      <c r="N46" s="80"/>
      <c r="Q46" s="22"/>
      <c r="R46" s="22"/>
      <c r="S46" s="23"/>
      <c r="T46" s="22"/>
      <c r="U46" s="22"/>
    </row>
    <row r="47" spans="1:21" s="12" customFormat="1" ht="16.5" customHeight="1">
      <c r="A47" s="85"/>
      <c r="B47" s="129"/>
      <c r="C47" s="86"/>
      <c r="D47" s="9" t="str">
        <f t="shared" si="5"/>
        <v/>
      </c>
      <c r="E47" s="96"/>
      <c r="F47" s="97"/>
      <c r="G47" s="98"/>
      <c r="H47" s="99"/>
      <c r="I47" s="92"/>
      <c r="J47" s="76"/>
      <c r="K47" s="10"/>
      <c r="L47" s="11"/>
      <c r="M47" s="88"/>
      <c r="N47" s="80"/>
      <c r="Q47" s="22"/>
      <c r="R47" s="22"/>
      <c r="S47" s="23"/>
      <c r="T47" s="22"/>
      <c r="U47" s="22"/>
    </row>
    <row r="48" spans="1:21" s="12" customFormat="1" ht="16.5" customHeight="1">
      <c r="A48" s="89" t="s">
        <v>241</v>
      </c>
      <c r="B48" s="76" t="s">
        <v>345</v>
      </c>
      <c r="C48" s="66"/>
      <c r="D48" s="59" t="str">
        <f t="shared" si="5"/>
        <v/>
      </c>
      <c r="E48" s="94" t="s">
        <v>238</v>
      </c>
      <c r="F48" s="87"/>
      <c r="G48" s="63" t="s">
        <v>347</v>
      </c>
      <c r="H48" s="57"/>
      <c r="I48" s="82" t="s">
        <v>82</v>
      </c>
      <c r="J48" s="90"/>
      <c r="K48" s="10" t="s">
        <v>2</v>
      </c>
      <c r="L48" s="11"/>
      <c r="M48" s="33" t="s">
        <v>54</v>
      </c>
      <c r="N48" s="24"/>
      <c r="Q48" s="189"/>
      <c r="R48" s="190"/>
      <c r="S48" s="25"/>
      <c r="T48" s="22"/>
      <c r="U48" s="22"/>
    </row>
    <row r="49" spans="1:21" s="12" customFormat="1" ht="16.5" customHeight="1">
      <c r="A49" s="75">
        <f>A6</f>
        <v>45027</v>
      </c>
      <c r="B49" s="76" t="s">
        <v>15</v>
      </c>
      <c r="C49" s="66">
        <v>10</v>
      </c>
      <c r="D49" s="59" t="str">
        <f t="shared" si="5"/>
        <v>公斤</v>
      </c>
      <c r="E49" s="69" t="s">
        <v>73</v>
      </c>
      <c r="F49" s="76">
        <v>6</v>
      </c>
      <c r="G49" s="79" t="s">
        <v>348</v>
      </c>
      <c r="H49" s="76">
        <v>4.5</v>
      </c>
      <c r="I49" s="77" t="s">
        <v>84</v>
      </c>
      <c r="J49" s="83">
        <v>0.2</v>
      </c>
      <c r="K49" s="13" t="s">
        <v>14</v>
      </c>
      <c r="L49" s="14">
        <v>7</v>
      </c>
      <c r="M49" s="79" t="s">
        <v>48</v>
      </c>
      <c r="N49" s="80">
        <v>3</v>
      </c>
      <c r="Q49" s="186"/>
      <c r="R49" s="191"/>
      <c r="S49" s="23"/>
      <c r="T49" s="22"/>
      <c r="U49" s="22"/>
    </row>
    <row r="50" spans="1:21" s="12" customFormat="1" ht="16.5" customHeight="1">
      <c r="A50" s="68"/>
      <c r="B50" s="131" t="s">
        <v>36</v>
      </c>
      <c r="C50" s="66">
        <v>3</v>
      </c>
      <c r="D50" s="59" t="str">
        <f t="shared" si="5"/>
        <v>公斤</v>
      </c>
      <c r="E50" s="66" t="s">
        <v>350</v>
      </c>
      <c r="F50" s="76">
        <v>3</v>
      </c>
      <c r="G50" s="19" t="s">
        <v>349</v>
      </c>
      <c r="H50" s="76">
        <v>0.5</v>
      </c>
      <c r="I50" s="82" t="s">
        <v>83</v>
      </c>
      <c r="J50" s="83">
        <v>5</v>
      </c>
      <c r="K50" s="10" t="s">
        <v>16</v>
      </c>
      <c r="L50" s="11">
        <v>0.05</v>
      </c>
      <c r="M50" s="79" t="s">
        <v>33</v>
      </c>
      <c r="N50" s="80">
        <v>1</v>
      </c>
      <c r="Q50" s="189"/>
      <c r="R50" s="191"/>
      <c r="S50" s="23"/>
      <c r="T50" s="22"/>
      <c r="U50" s="22"/>
    </row>
    <row r="51" spans="1:21" s="12" customFormat="1" ht="16.5" customHeight="1">
      <c r="A51" s="68"/>
      <c r="B51" s="128"/>
      <c r="C51" s="66"/>
      <c r="D51" s="59" t="str">
        <f t="shared" si="5"/>
        <v/>
      </c>
      <c r="E51" s="82" t="s">
        <v>64</v>
      </c>
      <c r="F51" s="83">
        <v>0.5</v>
      </c>
      <c r="G51" s="79"/>
      <c r="H51" s="76"/>
      <c r="I51" s="82" t="s">
        <v>85</v>
      </c>
      <c r="J51" s="83">
        <v>0.5</v>
      </c>
      <c r="K51" s="10"/>
      <c r="L51" s="11"/>
      <c r="M51" s="79" t="s">
        <v>27</v>
      </c>
      <c r="N51" s="80">
        <v>0.01</v>
      </c>
      <c r="Q51" s="189"/>
      <c r="R51" s="191"/>
      <c r="S51" s="23"/>
      <c r="T51" s="22"/>
      <c r="U51" s="22"/>
    </row>
    <row r="52" spans="1:21" s="12" customFormat="1" ht="16.5" customHeight="1">
      <c r="A52" s="68"/>
      <c r="B52" s="128"/>
      <c r="C52" s="66"/>
      <c r="D52" s="59" t="str">
        <f t="shared" si="5"/>
        <v/>
      </c>
      <c r="E52" s="84" t="s">
        <v>25</v>
      </c>
      <c r="F52" s="76">
        <v>0.05</v>
      </c>
      <c r="G52" s="79" t="s">
        <v>255</v>
      </c>
      <c r="H52" s="76">
        <v>0.05</v>
      </c>
      <c r="I52" s="79" t="s">
        <v>59</v>
      </c>
      <c r="J52" s="76">
        <v>0.05</v>
      </c>
      <c r="K52" s="10"/>
      <c r="L52" s="11"/>
      <c r="M52" s="79" t="s">
        <v>28</v>
      </c>
      <c r="N52" s="80">
        <v>1</v>
      </c>
      <c r="Q52" s="187"/>
      <c r="R52" s="192"/>
      <c r="S52" s="23"/>
      <c r="T52" s="22"/>
      <c r="U52" s="22"/>
    </row>
    <row r="53" spans="1:21" s="12" customFormat="1" ht="16.5" customHeight="1">
      <c r="A53" s="93"/>
      <c r="B53" s="129"/>
      <c r="C53" s="66"/>
      <c r="D53" s="59" t="str">
        <f t="shared" si="5"/>
        <v/>
      </c>
      <c r="E53" s="96" t="s">
        <v>251</v>
      </c>
      <c r="F53" s="97"/>
      <c r="G53" s="79"/>
      <c r="H53" s="76"/>
      <c r="I53" s="92"/>
      <c r="J53" s="76"/>
      <c r="K53" s="10"/>
      <c r="L53" s="11"/>
      <c r="M53" s="79"/>
      <c r="N53" s="80"/>
      <c r="Q53" s="22"/>
      <c r="R53" s="22"/>
      <c r="S53" s="23"/>
      <c r="T53" s="22"/>
      <c r="U53" s="22"/>
    </row>
    <row r="54" spans="1:21" s="12" customFormat="1" ht="16.5" customHeight="1">
      <c r="A54" s="89" t="s">
        <v>243</v>
      </c>
      <c r="B54" s="208" t="s">
        <v>122</v>
      </c>
      <c r="C54" s="209"/>
      <c r="D54" s="9" t="str">
        <f t="shared" ref="D54:D62" si="6">IF(C54,"公斤","")</f>
        <v/>
      </c>
      <c r="E54" s="79" t="s">
        <v>71</v>
      </c>
      <c r="F54" s="87"/>
      <c r="G54" s="79" t="s">
        <v>125</v>
      </c>
      <c r="H54" s="87"/>
      <c r="I54" s="122" t="s">
        <v>50</v>
      </c>
      <c r="J54" s="90"/>
      <c r="K54" s="10" t="s">
        <v>2</v>
      </c>
      <c r="L54" s="11"/>
      <c r="M54" s="104" t="s">
        <v>127</v>
      </c>
      <c r="N54" s="80"/>
      <c r="Q54" s="22"/>
      <c r="R54" s="22"/>
      <c r="S54" s="25"/>
      <c r="T54" s="22"/>
      <c r="U54" s="22"/>
    </row>
    <row r="55" spans="1:21" s="12" customFormat="1" ht="16.5" customHeight="1">
      <c r="A55" s="75">
        <f>A7</f>
        <v>45028</v>
      </c>
      <c r="B55" s="124" t="s">
        <v>63</v>
      </c>
      <c r="C55" s="66">
        <v>4</v>
      </c>
      <c r="D55" s="9" t="str">
        <f t="shared" si="6"/>
        <v>公斤</v>
      </c>
      <c r="E55" s="79" t="s">
        <v>72</v>
      </c>
      <c r="F55" s="76">
        <v>6</v>
      </c>
      <c r="G55" s="79" t="s">
        <v>42</v>
      </c>
      <c r="H55" s="76">
        <v>3</v>
      </c>
      <c r="I55" s="122" t="s">
        <v>50</v>
      </c>
      <c r="J55" s="83">
        <v>2.5</v>
      </c>
      <c r="K55" s="13" t="s">
        <v>14</v>
      </c>
      <c r="L55" s="14">
        <v>7</v>
      </c>
      <c r="M55" s="47" t="s">
        <v>26</v>
      </c>
      <c r="N55" s="47">
        <v>1</v>
      </c>
      <c r="Q55" s="22"/>
      <c r="R55" s="22"/>
      <c r="S55" s="23"/>
      <c r="T55" s="22"/>
      <c r="U55" s="22"/>
    </row>
    <row r="56" spans="1:21" s="12" customFormat="1" ht="16.5" customHeight="1">
      <c r="A56" s="81"/>
      <c r="B56" s="130"/>
      <c r="C56" s="66"/>
      <c r="D56" s="9" t="str">
        <f t="shared" si="6"/>
        <v/>
      </c>
      <c r="E56" s="66"/>
      <c r="F56" s="76"/>
      <c r="G56" s="19" t="s">
        <v>47</v>
      </c>
      <c r="H56" s="76">
        <v>3</v>
      </c>
      <c r="I56" s="84"/>
      <c r="J56" s="83"/>
      <c r="K56" s="10" t="s">
        <v>16</v>
      </c>
      <c r="L56" s="11">
        <v>0.05</v>
      </c>
      <c r="M56" s="79" t="s">
        <v>51</v>
      </c>
      <c r="N56" s="80">
        <v>2</v>
      </c>
      <c r="Q56" s="22"/>
      <c r="R56" s="22"/>
      <c r="S56" s="23"/>
      <c r="T56" s="22"/>
      <c r="U56" s="22"/>
    </row>
    <row r="57" spans="1:21" s="12" customFormat="1" ht="16.5" customHeight="1">
      <c r="A57" s="81"/>
      <c r="B57" s="128"/>
      <c r="C57" s="66"/>
      <c r="D57" s="9" t="str">
        <f t="shared" si="6"/>
        <v/>
      </c>
      <c r="E57" s="66"/>
      <c r="F57" s="76"/>
      <c r="G57" s="66" t="s">
        <v>105</v>
      </c>
      <c r="H57" s="101">
        <v>2</v>
      </c>
      <c r="I57" s="84"/>
      <c r="J57" s="83"/>
      <c r="K57" s="10"/>
      <c r="L57" s="11"/>
      <c r="M57" s="79" t="s">
        <v>52</v>
      </c>
      <c r="N57" s="80">
        <v>1</v>
      </c>
      <c r="Q57" s="22"/>
      <c r="R57" s="22"/>
      <c r="S57" s="23"/>
      <c r="T57" s="22"/>
      <c r="U57" s="22"/>
    </row>
    <row r="58" spans="1:21" s="12" customFormat="1" ht="16.5" customHeight="1">
      <c r="A58" s="81"/>
      <c r="B58" s="128"/>
      <c r="C58" s="66"/>
      <c r="D58" s="9" t="str">
        <f t="shared" si="6"/>
        <v/>
      </c>
      <c r="E58" s="66"/>
      <c r="F58" s="87"/>
      <c r="G58" s="79" t="s">
        <v>235</v>
      </c>
      <c r="H58" s="76">
        <v>1</v>
      </c>
      <c r="I58" s="79"/>
      <c r="J58" s="76"/>
      <c r="K58" s="10"/>
      <c r="L58" s="11"/>
      <c r="M58" s="79" t="s">
        <v>70</v>
      </c>
      <c r="N58" s="80"/>
      <c r="Q58" s="22"/>
      <c r="R58" s="22"/>
      <c r="S58" s="23"/>
      <c r="T58" s="22"/>
      <c r="U58" s="22"/>
    </row>
    <row r="59" spans="1:21" s="12" customFormat="1" ht="16.5" customHeight="1">
      <c r="A59" s="85"/>
      <c r="B59" s="129"/>
      <c r="C59" s="86"/>
      <c r="D59" s="9" t="str">
        <f t="shared" si="6"/>
        <v/>
      </c>
      <c r="E59" s="66"/>
      <c r="F59" s="87"/>
      <c r="G59" s="79" t="s">
        <v>255</v>
      </c>
      <c r="H59" s="76">
        <v>0.05</v>
      </c>
      <c r="I59" s="88"/>
      <c r="J59" s="87"/>
      <c r="K59" s="10"/>
      <c r="L59" s="11"/>
      <c r="M59" s="88"/>
      <c r="N59" s="80"/>
      <c r="Q59" s="22"/>
      <c r="R59" s="22"/>
      <c r="S59" s="23"/>
      <c r="T59" s="22"/>
      <c r="U59" s="22"/>
    </row>
    <row r="60" spans="1:21" s="12" customFormat="1" ht="16.5" customHeight="1">
      <c r="A60" s="89" t="s">
        <v>244</v>
      </c>
      <c r="B60" s="76" t="s">
        <v>37</v>
      </c>
      <c r="C60" s="66"/>
      <c r="D60" s="59" t="str">
        <f t="shared" si="6"/>
        <v/>
      </c>
      <c r="E60" s="56" t="s">
        <v>109</v>
      </c>
      <c r="F60" s="57"/>
      <c r="G60" s="63" t="s">
        <v>257</v>
      </c>
      <c r="H60" s="57"/>
      <c r="I60" s="196" t="s">
        <v>371</v>
      </c>
      <c r="J60" s="90"/>
      <c r="K60" s="10" t="s">
        <v>2</v>
      </c>
      <c r="L60" s="11"/>
      <c r="M60" s="79" t="s">
        <v>43</v>
      </c>
      <c r="N60" s="80"/>
      <c r="Q60" s="22"/>
      <c r="T60" s="22"/>
      <c r="U60" s="22"/>
    </row>
    <row r="61" spans="1:21" s="12" customFormat="1" ht="16.5" customHeight="1">
      <c r="A61" s="75">
        <f>A8</f>
        <v>45029</v>
      </c>
      <c r="B61" s="76" t="s">
        <v>15</v>
      </c>
      <c r="C61" s="66">
        <v>8</v>
      </c>
      <c r="D61" s="59" t="str">
        <f t="shared" si="6"/>
        <v>公斤</v>
      </c>
      <c r="E61" s="52" t="s">
        <v>101</v>
      </c>
      <c r="F61" s="58">
        <v>6</v>
      </c>
      <c r="G61" s="52" t="s">
        <v>106</v>
      </c>
      <c r="H61" s="58">
        <v>4</v>
      </c>
      <c r="I61" s="79" t="s">
        <v>372</v>
      </c>
      <c r="J61" s="83">
        <v>5</v>
      </c>
      <c r="K61" s="13" t="s">
        <v>14</v>
      </c>
      <c r="L61" s="14">
        <v>7</v>
      </c>
      <c r="M61" s="79" t="s">
        <v>259</v>
      </c>
      <c r="N61" s="80">
        <v>5</v>
      </c>
      <c r="Q61" s="22"/>
      <c r="T61" s="22"/>
      <c r="U61" s="22"/>
    </row>
    <row r="62" spans="1:21" s="12" customFormat="1" ht="16.5" customHeight="1">
      <c r="A62" s="68"/>
      <c r="B62" s="131" t="s">
        <v>36</v>
      </c>
      <c r="C62" s="66">
        <v>3</v>
      </c>
      <c r="D62" s="59" t="str">
        <f t="shared" si="6"/>
        <v>公斤</v>
      </c>
      <c r="E62" s="62" t="s">
        <v>107</v>
      </c>
      <c r="F62" s="58">
        <v>2</v>
      </c>
      <c r="G62" s="79"/>
      <c r="H62" s="76"/>
      <c r="I62" s="18"/>
      <c r="J62" s="76"/>
      <c r="K62" s="10" t="s">
        <v>16</v>
      </c>
      <c r="L62" s="11">
        <v>0.05</v>
      </c>
      <c r="M62" s="79" t="s">
        <v>32</v>
      </c>
      <c r="N62" s="80">
        <v>1</v>
      </c>
      <c r="Q62" s="22"/>
      <c r="T62" s="22"/>
      <c r="U62" s="22"/>
    </row>
    <row r="63" spans="1:21" s="12" customFormat="1" ht="16.5" customHeight="1">
      <c r="A63" s="68"/>
      <c r="B63" s="128"/>
      <c r="C63" s="66"/>
      <c r="D63" s="9"/>
      <c r="E63" s="52" t="s">
        <v>100</v>
      </c>
      <c r="F63" s="58">
        <v>2</v>
      </c>
      <c r="G63" s="79"/>
      <c r="H63" s="76"/>
      <c r="I63" s="79" t="s">
        <v>33</v>
      </c>
      <c r="J63" s="80">
        <v>0.5</v>
      </c>
      <c r="K63" s="10"/>
      <c r="L63" s="11"/>
      <c r="M63" s="79"/>
      <c r="N63" s="80"/>
      <c r="Q63" s="22"/>
      <c r="T63" s="22"/>
      <c r="U63" s="22"/>
    </row>
    <row r="64" spans="1:21" s="12" customFormat="1" ht="16.5" customHeight="1">
      <c r="A64" s="68"/>
      <c r="B64" s="128"/>
      <c r="C64" s="66"/>
      <c r="D64" s="9" t="str">
        <f t="shared" si="5"/>
        <v/>
      </c>
      <c r="E64" s="52" t="s">
        <v>33</v>
      </c>
      <c r="F64" s="58">
        <v>1</v>
      </c>
      <c r="G64" s="79"/>
      <c r="H64" s="76"/>
      <c r="I64" s="79" t="s">
        <v>25</v>
      </c>
      <c r="J64" s="76">
        <v>0.05</v>
      </c>
      <c r="K64" s="10"/>
      <c r="L64" s="11"/>
      <c r="M64" s="79"/>
      <c r="N64" s="80"/>
      <c r="Q64" s="22"/>
      <c r="T64" s="22"/>
      <c r="U64" s="22"/>
    </row>
    <row r="65" spans="1:21" s="12" customFormat="1" ht="16.5" customHeight="1">
      <c r="A65" s="68"/>
      <c r="B65" s="128"/>
      <c r="C65" s="66"/>
      <c r="D65" s="9" t="str">
        <f t="shared" si="5"/>
        <v/>
      </c>
      <c r="E65" s="52" t="s">
        <v>108</v>
      </c>
      <c r="F65" s="52"/>
      <c r="G65" s="79"/>
      <c r="H65" s="76"/>
      <c r="I65" s="18"/>
      <c r="J65" s="76"/>
      <c r="K65" s="10"/>
      <c r="L65" s="11"/>
      <c r="M65" s="79"/>
      <c r="N65" s="80"/>
      <c r="Q65" s="22"/>
      <c r="T65" s="22"/>
      <c r="U65" s="22"/>
    </row>
    <row r="66" spans="1:21" s="12" customFormat="1" ht="16.5" customHeight="1">
      <c r="A66" s="105" t="s">
        <v>245</v>
      </c>
      <c r="B66" s="76" t="s">
        <v>114</v>
      </c>
      <c r="C66" s="66"/>
      <c r="D66" s="9" t="str">
        <f t="shared" si="5"/>
        <v/>
      </c>
      <c r="E66" s="66" t="s">
        <v>269</v>
      </c>
      <c r="F66" s="87"/>
      <c r="G66" s="78" t="s">
        <v>272</v>
      </c>
      <c r="H66" s="87"/>
      <c r="I66" s="82" t="s">
        <v>274</v>
      </c>
      <c r="J66" s="90"/>
      <c r="K66" s="10" t="s">
        <v>2</v>
      </c>
      <c r="L66" s="11"/>
      <c r="M66" s="33" t="s">
        <v>369</v>
      </c>
      <c r="N66" s="24"/>
      <c r="Q66" s="22"/>
      <c r="R66" s="22"/>
      <c r="S66" s="23"/>
      <c r="T66" s="22"/>
      <c r="U66" s="22"/>
    </row>
    <row r="67" spans="1:21" s="12" customFormat="1" ht="16.5" customHeight="1">
      <c r="A67" s="106">
        <f>A9</f>
        <v>45030</v>
      </c>
      <c r="B67" s="76" t="s">
        <v>15</v>
      </c>
      <c r="C67" s="66">
        <v>10</v>
      </c>
      <c r="D67" s="9" t="str">
        <f t="shared" si="5"/>
        <v>公斤</v>
      </c>
      <c r="E67" s="66" t="s">
        <v>113</v>
      </c>
      <c r="F67" s="76">
        <v>6</v>
      </c>
      <c r="G67" s="79" t="s">
        <v>273</v>
      </c>
      <c r="H67" s="76">
        <v>3</v>
      </c>
      <c r="I67" s="77" t="s">
        <v>275</v>
      </c>
      <c r="J67" s="76">
        <v>3</v>
      </c>
      <c r="K67" s="13" t="s">
        <v>14</v>
      </c>
      <c r="L67" s="14">
        <v>7</v>
      </c>
      <c r="M67" s="79" t="s">
        <v>58</v>
      </c>
      <c r="N67" s="80">
        <v>0.1</v>
      </c>
      <c r="Q67" s="22"/>
      <c r="R67" s="22"/>
      <c r="S67" s="23"/>
      <c r="T67" s="22"/>
      <c r="U67" s="22"/>
    </row>
    <row r="68" spans="1:21" s="12" customFormat="1" ht="16.5" customHeight="1">
      <c r="A68" s="107"/>
      <c r="B68" s="130" t="s">
        <v>115</v>
      </c>
      <c r="C68" s="66">
        <v>0.4</v>
      </c>
      <c r="D68" s="9" t="str">
        <f t="shared" si="5"/>
        <v>公斤</v>
      </c>
      <c r="E68" s="102" t="s">
        <v>270</v>
      </c>
      <c r="F68" s="101">
        <v>1</v>
      </c>
      <c r="G68" s="47"/>
      <c r="H68" s="76"/>
      <c r="I68" s="79" t="s">
        <v>276</v>
      </c>
      <c r="J68" s="76">
        <v>3</v>
      </c>
      <c r="K68" s="10" t="s">
        <v>16</v>
      </c>
      <c r="L68" s="11">
        <v>0.05</v>
      </c>
      <c r="M68" s="79" t="s">
        <v>277</v>
      </c>
      <c r="N68" s="80">
        <v>0.5</v>
      </c>
      <c r="Q68" s="22"/>
      <c r="R68" s="22"/>
      <c r="S68" s="23"/>
      <c r="T68" s="22"/>
      <c r="U68" s="22"/>
    </row>
    <row r="69" spans="1:21" s="12" customFormat="1" ht="16.5" customHeight="1">
      <c r="A69" s="107"/>
      <c r="B69" s="128"/>
      <c r="C69" s="66"/>
      <c r="D69" s="9" t="str">
        <f t="shared" si="5"/>
        <v/>
      </c>
      <c r="E69" s="102" t="s">
        <v>271</v>
      </c>
      <c r="F69" s="101">
        <v>0.1</v>
      </c>
      <c r="G69" s="79"/>
      <c r="H69" s="76"/>
      <c r="I69" s="19" t="s">
        <v>235</v>
      </c>
      <c r="J69" s="76">
        <v>0.5</v>
      </c>
      <c r="K69" s="10"/>
      <c r="L69" s="11"/>
      <c r="M69" s="79" t="s">
        <v>27</v>
      </c>
      <c r="N69" s="80">
        <v>0.01</v>
      </c>
      <c r="Q69" s="22"/>
      <c r="R69" s="22"/>
      <c r="S69" s="23"/>
      <c r="T69" s="22"/>
      <c r="U69" s="22"/>
    </row>
    <row r="70" spans="1:21" s="12" customFormat="1" ht="16.5" customHeight="1">
      <c r="A70" s="107"/>
      <c r="B70" s="128"/>
      <c r="C70" s="66"/>
      <c r="D70" s="9" t="str">
        <f t="shared" si="5"/>
        <v/>
      </c>
      <c r="E70" s="66" t="s">
        <v>230</v>
      </c>
      <c r="F70" s="76">
        <v>0.05</v>
      </c>
      <c r="G70" s="79"/>
      <c r="H70" s="76"/>
      <c r="I70" s="79" t="s">
        <v>16</v>
      </c>
      <c r="J70" s="76">
        <v>0.05</v>
      </c>
      <c r="K70" s="10"/>
      <c r="L70" s="11"/>
      <c r="M70" s="79"/>
      <c r="N70" s="80"/>
      <c r="Q70" s="22"/>
      <c r="R70" s="22"/>
      <c r="S70" s="23"/>
      <c r="T70" s="22"/>
      <c r="U70" s="22"/>
    </row>
    <row r="71" spans="1:21" s="12" customFormat="1" ht="16.5" customHeight="1">
      <c r="A71" s="108"/>
      <c r="B71" s="129"/>
      <c r="C71" s="86"/>
      <c r="D71" s="9" t="str">
        <f t="shared" si="5"/>
        <v/>
      </c>
      <c r="E71" s="109"/>
      <c r="F71" s="87"/>
      <c r="G71" s="88"/>
      <c r="H71" s="87"/>
      <c r="J71" s="87"/>
      <c r="K71" s="10"/>
      <c r="L71" s="11"/>
      <c r="M71" s="88"/>
      <c r="N71" s="80"/>
      <c r="Q71" s="22"/>
      <c r="R71" s="22"/>
      <c r="S71" s="23"/>
      <c r="T71" s="22"/>
      <c r="U71" s="22"/>
    </row>
    <row r="72" spans="1:21" s="12" customFormat="1" ht="16.5" customHeight="1">
      <c r="A72" s="105" t="s">
        <v>246</v>
      </c>
      <c r="B72" s="76" t="s">
        <v>34</v>
      </c>
      <c r="C72" s="66"/>
      <c r="D72" s="59" t="str">
        <f t="shared" si="5"/>
        <v/>
      </c>
      <c r="E72" s="66" t="s">
        <v>116</v>
      </c>
      <c r="F72" s="87"/>
      <c r="G72" s="78" t="s">
        <v>119</v>
      </c>
      <c r="H72" s="87"/>
      <c r="I72" s="82" t="s">
        <v>282</v>
      </c>
      <c r="J72" s="90"/>
      <c r="K72" s="10" t="s">
        <v>2</v>
      </c>
      <c r="L72" s="11"/>
      <c r="M72" s="73" t="s">
        <v>283</v>
      </c>
      <c r="N72" s="74"/>
      <c r="Q72" s="22"/>
      <c r="R72" s="22"/>
      <c r="S72" s="23"/>
      <c r="T72" s="22"/>
      <c r="U72" s="22"/>
    </row>
    <row r="73" spans="1:21" s="12" customFormat="1" ht="16.5" customHeight="1">
      <c r="A73" s="106">
        <f>A10</f>
        <v>45033</v>
      </c>
      <c r="B73" s="76" t="s">
        <v>15</v>
      </c>
      <c r="C73" s="66">
        <v>10</v>
      </c>
      <c r="D73" s="59" t="str">
        <f t="shared" si="5"/>
        <v>公斤</v>
      </c>
      <c r="E73" s="66" t="s">
        <v>73</v>
      </c>
      <c r="F73" s="76">
        <v>6</v>
      </c>
      <c r="G73" s="79" t="s">
        <v>66</v>
      </c>
      <c r="H73" s="76">
        <v>2</v>
      </c>
      <c r="I73" s="82" t="s">
        <v>231</v>
      </c>
      <c r="J73" s="83">
        <v>1</v>
      </c>
      <c r="K73" s="13" t="s">
        <v>14</v>
      </c>
      <c r="L73" s="14">
        <v>7</v>
      </c>
      <c r="M73" s="79" t="s">
        <v>284</v>
      </c>
      <c r="N73" s="80">
        <v>0.1</v>
      </c>
      <c r="Q73" s="22"/>
      <c r="R73" s="22"/>
      <c r="S73" s="23"/>
      <c r="T73" s="22"/>
      <c r="U73" s="22"/>
    </row>
    <row r="74" spans="1:21" s="12" customFormat="1" ht="16.5" customHeight="1">
      <c r="A74" s="110"/>
      <c r="B74" s="130"/>
      <c r="C74" s="66"/>
      <c r="D74" s="9"/>
      <c r="E74" s="66" t="s">
        <v>117</v>
      </c>
      <c r="F74" s="76">
        <v>3</v>
      </c>
      <c r="G74" s="79" t="s">
        <v>374</v>
      </c>
      <c r="H74" s="76">
        <v>3</v>
      </c>
      <c r="I74" s="82" t="s">
        <v>253</v>
      </c>
      <c r="J74" s="83">
        <v>5</v>
      </c>
      <c r="K74" s="10" t="s">
        <v>16</v>
      </c>
      <c r="L74" s="11">
        <v>0.05</v>
      </c>
      <c r="M74" s="79" t="s">
        <v>285</v>
      </c>
      <c r="N74" s="80">
        <v>0.6</v>
      </c>
      <c r="Q74" s="22"/>
      <c r="R74" s="22"/>
      <c r="S74" s="23"/>
      <c r="T74" s="22"/>
      <c r="U74" s="22"/>
    </row>
    <row r="75" spans="1:21" s="12" customFormat="1" ht="16.5" customHeight="1">
      <c r="A75" s="110"/>
      <c r="B75" s="128"/>
      <c r="C75" s="66"/>
      <c r="D75" s="9" t="str">
        <f t="shared" si="5"/>
        <v/>
      </c>
      <c r="E75" s="66" t="s">
        <v>281</v>
      </c>
      <c r="F75" s="76">
        <v>2</v>
      </c>
      <c r="G75" s="79" t="s">
        <v>69</v>
      </c>
      <c r="H75" s="76">
        <v>1</v>
      </c>
      <c r="I75" s="82" t="s">
        <v>254</v>
      </c>
      <c r="J75" s="83">
        <v>0.5</v>
      </c>
      <c r="K75" s="10"/>
      <c r="L75" s="11"/>
      <c r="M75" s="79" t="s">
        <v>46</v>
      </c>
      <c r="N75" s="80">
        <v>0.01</v>
      </c>
      <c r="Q75" s="22"/>
      <c r="R75" s="22"/>
      <c r="S75" s="23"/>
      <c r="T75" s="22"/>
      <c r="U75" s="22"/>
    </row>
    <row r="76" spans="1:21" s="12" customFormat="1" ht="16.5" customHeight="1">
      <c r="A76" s="110"/>
      <c r="B76" s="128"/>
      <c r="C76" s="66"/>
      <c r="D76" s="9" t="str">
        <f t="shared" si="5"/>
        <v/>
      </c>
      <c r="E76" s="66" t="s">
        <v>74</v>
      </c>
      <c r="F76" s="76">
        <v>0.05</v>
      </c>
      <c r="G76" s="66" t="s">
        <v>17</v>
      </c>
      <c r="H76" s="76">
        <v>1</v>
      </c>
      <c r="I76" s="82" t="s">
        <v>25</v>
      </c>
      <c r="J76" s="83">
        <v>1.05</v>
      </c>
      <c r="K76" s="10"/>
      <c r="L76" s="11"/>
      <c r="M76" s="79" t="s">
        <v>65</v>
      </c>
      <c r="N76" s="80">
        <v>1</v>
      </c>
      <c r="Q76" s="22"/>
      <c r="R76" s="22"/>
      <c r="S76" s="23"/>
      <c r="T76" s="22"/>
      <c r="U76" s="22"/>
    </row>
    <row r="77" spans="1:21" s="12" customFormat="1" ht="16.5" customHeight="1">
      <c r="A77" s="111"/>
      <c r="B77" s="129"/>
      <c r="C77" s="66"/>
      <c r="D77" s="9"/>
      <c r="E77" s="66" t="s">
        <v>118</v>
      </c>
      <c r="F77" s="76"/>
      <c r="G77" s="66" t="s">
        <v>120</v>
      </c>
      <c r="H77" s="76">
        <v>0.02</v>
      </c>
      <c r="I77" s="79"/>
      <c r="J77" s="76"/>
      <c r="K77" s="10"/>
      <c r="L77" s="11"/>
      <c r="M77" s="79"/>
      <c r="N77" s="80"/>
      <c r="Q77" s="22"/>
      <c r="R77" s="22"/>
      <c r="S77" s="23"/>
      <c r="T77" s="22"/>
      <c r="U77" s="22"/>
    </row>
    <row r="78" spans="1:21" s="12" customFormat="1" ht="16.5" customHeight="1">
      <c r="A78" s="105" t="s">
        <v>247</v>
      </c>
      <c r="B78" s="76" t="s">
        <v>37</v>
      </c>
      <c r="C78" s="66"/>
      <c r="D78" s="59" t="str">
        <f t="shared" ref="D78:D80" si="7">IF(C78,"公斤","")</f>
        <v/>
      </c>
      <c r="E78" s="66" t="s">
        <v>278</v>
      </c>
      <c r="F78" s="87"/>
      <c r="G78" s="157" t="s">
        <v>207</v>
      </c>
      <c r="H78" s="158"/>
      <c r="I78" s="169" t="s">
        <v>288</v>
      </c>
      <c r="J78" s="90"/>
      <c r="K78" s="10" t="s">
        <v>2</v>
      </c>
      <c r="L78" s="11"/>
      <c r="M78" s="17" t="s">
        <v>290</v>
      </c>
      <c r="N78" s="24"/>
      <c r="Q78" s="22"/>
      <c r="T78" s="22"/>
      <c r="U78" s="22"/>
    </row>
    <row r="79" spans="1:21" s="12" customFormat="1" ht="16.5" customHeight="1">
      <c r="A79" s="112">
        <f>A11</f>
        <v>45034</v>
      </c>
      <c r="B79" s="76" t="s">
        <v>15</v>
      </c>
      <c r="C79" s="66">
        <v>8</v>
      </c>
      <c r="D79" s="59" t="str">
        <f t="shared" si="7"/>
        <v>公斤</v>
      </c>
      <c r="E79" s="66" t="s">
        <v>279</v>
      </c>
      <c r="F79" s="76">
        <v>9</v>
      </c>
      <c r="G79" s="159" t="s">
        <v>286</v>
      </c>
      <c r="H79" s="159">
        <v>1</v>
      </c>
      <c r="I79" s="156" t="s">
        <v>289</v>
      </c>
      <c r="J79" s="83">
        <v>5</v>
      </c>
      <c r="K79" s="13" t="s">
        <v>14</v>
      </c>
      <c r="L79" s="14">
        <v>7</v>
      </c>
      <c r="M79" s="79" t="s">
        <v>233</v>
      </c>
      <c r="N79" s="80">
        <v>0.1</v>
      </c>
      <c r="Q79" s="22"/>
      <c r="T79" s="22"/>
      <c r="U79" s="22"/>
    </row>
    <row r="80" spans="1:21" s="12" customFormat="1" ht="16.5" customHeight="1">
      <c r="A80" s="107"/>
      <c r="B80" s="131" t="s">
        <v>36</v>
      </c>
      <c r="C80" s="66">
        <v>3</v>
      </c>
      <c r="D80" s="59" t="str">
        <f t="shared" si="7"/>
        <v>公斤</v>
      </c>
      <c r="E80" s="66" t="s">
        <v>25</v>
      </c>
      <c r="F80" s="76">
        <v>0.05</v>
      </c>
      <c r="G80" s="159" t="s">
        <v>287</v>
      </c>
      <c r="H80" s="159">
        <v>2</v>
      </c>
      <c r="I80" s="159" t="s">
        <v>81</v>
      </c>
      <c r="J80" s="159">
        <v>0.5</v>
      </c>
      <c r="K80" s="10" t="s">
        <v>16</v>
      </c>
      <c r="L80" s="11">
        <v>0.05</v>
      </c>
      <c r="M80" s="79" t="s">
        <v>266</v>
      </c>
      <c r="N80" s="80">
        <v>0.6</v>
      </c>
      <c r="Q80" s="22"/>
      <c r="T80" s="22"/>
      <c r="U80" s="22"/>
    </row>
    <row r="81" spans="1:21" s="12" customFormat="1" ht="16.5" customHeight="1">
      <c r="A81" s="107"/>
      <c r="B81" s="128"/>
      <c r="C81" s="66"/>
      <c r="D81" s="59" t="str">
        <f t="shared" ref="D81:D92" si="8">IF(C81,"公斤","")</f>
        <v/>
      </c>
      <c r="E81" s="55" t="s">
        <v>280</v>
      </c>
      <c r="F81" s="76"/>
      <c r="G81" s="159" t="s">
        <v>456</v>
      </c>
      <c r="H81" s="159">
        <v>4</v>
      </c>
      <c r="I81" s="91" t="s">
        <v>16</v>
      </c>
      <c r="J81" s="83">
        <v>0.05</v>
      </c>
      <c r="K81" s="10"/>
      <c r="L81" s="11"/>
      <c r="M81" s="79" t="s">
        <v>27</v>
      </c>
      <c r="N81" s="80">
        <v>0.01</v>
      </c>
      <c r="Q81" s="22"/>
      <c r="T81" s="22"/>
      <c r="U81" s="22"/>
    </row>
    <row r="82" spans="1:21" s="12" customFormat="1" ht="16.5" customHeight="1">
      <c r="A82" s="107"/>
      <c r="B82" s="128"/>
      <c r="C82" s="66"/>
      <c r="D82" s="59" t="str">
        <f t="shared" si="8"/>
        <v/>
      </c>
      <c r="E82" s="66"/>
      <c r="F82" s="76"/>
      <c r="G82" s="159" t="s">
        <v>16</v>
      </c>
      <c r="H82" s="159">
        <v>0.05</v>
      </c>
      <c r="I82" s="91"/>
      <c r="J82" s="83"/>
      <c r="K82" s="10"/>
      <c r="L82" s="11"/>
      <c r="M82" s="79"/>
      <c r="N82" s="80"/>
      <c r="Q82" s="22"/>
      <c r="T82" s="22"/>
      <c r="U82" s="22"/>
    </row>
    <row r="83" spans="1:21" s="12" customFormat="1" ht="16.5" customHeight="1">
      <c r="A83" s="108"/>
      <c r="B83" s="129"/>
      <c r="C83" s="66"/>
      <c r="D83" s="59" t="str">
        <f t="shared" si="8"/>
        <v/>
      </c>
      <c r="E83" s="86"/>
      <c r="F83" s="87"/>
      <c r="G83" s="157"/>
      <c r="H83" s="160"/>
      <c r="K83" s="10"/>
      <c r="L83" s="11"/>
      <c r="M83" s="88"/>
      <c r="N83" s="80"/>
      <c r="Q83" s="22"/>
      <c r="R83" s="22"/>
      <c r="S83" s="23"/>
      <c r="T83" s="22"/>
      <c r="U83" s="22"/>
    </row>
    <row r="84" spans="1:21" s="12" customFormat="1" ht="16.5" customHeight="1">
      <c r="A84" s="114" t="s">
        <v>248</v>
      </c>
      <c r="B84" s="76" t="s">
        <v>309</v>
      </c>
      <c r="C84" s="154"/>
      <c r="D84" s="9" t="str">
        <f t="shared" si="8"/>
        <v/>
      </c>
      <c r="E84" s="79" t="s">
        <v>451</v>
      </c>
      <c r="F84" s="103"/>
      <c r="G84" s="79" t="s">
        <v>165</v>
      </c>
      <c r="H84" s="103"/>
      <c r="I84" s="113" t="s">
        <v>210</v>
      </c>
      <c r="J84" s="115"/>
      <c r="K84" s="10" t="s">
        <v>2</v>
      </c>
      <c r="L84" s="11"/>
      <c r="M84" s="79" t="s">
        <v>168</v>
      </c>
      <c r="N84" s="116"/>
      <c r="Q84" s="22"/>
      <c r="T84" s="22"/>
      <c r="U84" s="22"/>
    </row>
    <row r="85" spans="1:21" s="12" customFormat="1" ht="16.5" customHeight="1">
      <c r="A85" s="117">
        <f>A12</f>
        <v>45035</v>
      </c>
      <c r="B85" s="76" t="s">
        <v>156</v>
      </c>
      <c r="C85" s="66">
        <v>4</v>
      </c>
      <c r="D85" s="9" t="str">
        <f t="shared" si="8"/>
        <v>公斤</v>
      </c>
      <c r="E85" s="79" t="s">
        <v>450</v>
      </c>
      <c r="F85" s="101">
        <v>6</v>
      </c>
      <c r="G85" s="79" t="s">
        <v>166</v>
      </c>
      <c r="H85" s="101">
        <v>3</v>
      </c>
      <c r="I85" s="79" t="s">
        <v>449</v>
      </c>
      <c r="J85" s="83">
        <v>1</v>
      </c>
      <c r="K85" s="13" t="s">
        <v>14</v>
      </c>
      <c r="L85" s="14">
        <v>7</v>
      </c>
      <c r="M85" s="79" t="s">
        <v>26</v>
      </c>
      <c r="N85" s="80">
        <v>1</v>
      </c>
      <c r="Q85" s="22"/>
      <c r="T85" s="22"/>
      <c r="U85" s="22"/>
    </row>
    <row r="86" spans="1:21" s="12" customFormat="1" ht="16.5" customHeight="1">
      <c r="A86" s="119"/>
      <c r="B86" s="130"/>
      <c r="C86" s="66"/>
      <c r="D86" s="9" t="str">
        <f t="shared" si="8"/>
        <v/>
      </c>
      <c r="E86" s="79"/>
      <c r="F86" s="83"/>
      <c r="G86" s="79" t="s">
        <v>167</v>
      </c>
      <c r="H86" s="83">
        <v>3</v>
      </c>
      <c r="I86" s="79" t="s">
        <v>48</v>
      </c>
      <c r="J86" s="83">
        <v>5</v>
      </c>
      <c r="K86" s="10" t="s">
        <v>16</v>
      </c>
      <c r="L86" s="11">
        <v>0.05</v>
      </c>
      <c r="M86" s="79" t="s">
        <v>36</v>
      </c>
      <c r="N86" s="116">
        <v>4</v>
      </c>
      <c r="Q86" s="141"/>
      <c r="T86" s="22"/>
      <c r="U86" s="22"/>
    </row>
    <row r="87" spans="1:21" s="12" customFormat="1" ht="16.5" customHeight="1">
      <c r="A87" s="119"/>
      <c r="B87" s="132"/>
      <c r="C87" s="102"/>
      <c r="D87" s="9" t="str">
        <f t="shared" si="8"/>
        <v/>
      </c>
      <c r="E87" s="79"/>
      <c r="F87" s="76"/>
      <c r="G87" s="79" t="s">
        <v>16</v>
      </c>
      <c r="H87" s="76">
        <v>0.05</v>
      </c>
      <c r="I87" s="79" t="s">
        <v>33</v>
      </c>
      <c r="J87" s="101">
        <v>1</v>
      </c>
      <c r="K87" s="10"/>
      <c r="L87" s="11"/>
      <c r="M87" s="82" t="s">
        <v>49</v>
      </c>
      <c r="N87" s="83">
        <v>0.01</v>
      </c>
      <c r="Q87" s="141"/>
      <c r="T87" s="22"/>
      <c r="U87" s="22"/>
    </row>
    <row r="88" spans="1:21" s="12" customFormat="1" ht="16.5" customHeight="1">
      <c r="A88" s="119"/>
      <c r="B88" s="132"/>
      <c r="C88" s="102"/>
      <c r="D88" s="9" t="str">
        <f t="shared" si="8"/>
        <v/>
      </c>
      <c r="E88" s="102"/>
      <c r="F88" s="101"/>
      <c r="G88" s="82"/>
      <c r="H88" s="83"/>
      <c r="I88" s="82" t="s">
        <v>16</v>
      </c>
      <c r="J88" s="83">
        <v>0.05</v>
      </c>
      <c r="K88" s="10"/>
      <c r="L88" s="11"/>
      <c r="M88" s="79" t="s">
        <v>33</v>
      </c>
      <c r="N88" s="101">
        <v>1</v>
      </c>
      <c r="Q88" s="22"/>
      <c r="T88" s="22"/>
      <c r="U88" s="22"/>
    </row>
    <row r="89" spans="1:21" s="12" customFormat="1" ht="16.5" customHeight="1">
      <c r="A89" s="120"/>
      <c r="B89" s="133"/>
      <c r="C89" s="121"/>
      <c r="D89" s="9" t="str">
        <f t="shared" si="8"/>
        <v/>
      </c>
      <c r="E89" s="121"/>
      <c r="F89" s="103"/>
      <c r="G89" s="84"/>
      <c r="H89" s="103"/>
      <c r="I89" s="88"/>
      <c r="J89" s="103"/>
      <c r="K89" s="10"/>
      <c r="L89" s="11"/>
      <c r="M89" s="84" t="s">
        <v>48</v>
      </c>
      <c r="N89" s="116">
        <v>2</v>
      </c>
      <c r="Q89" s="22"/>
      <c r="R89" s="22"/>
      <c r="S89" s="23"/>
      <c r="T89" s="22"/>
      <c r="U89" s="22"/>
    </row>
    <row r="90" spans="1:21" s="12" customFormat="1" ht="16.5" customHeight="1">
      <c r="A90" s="105" t="s">
        <v>249</v>
      </c>
      <c r="B90" s="76" t="s">
        <v>37</v>
      </c>
      <c r="C90" s="66"/>
      <c r="D90" s="59" t="str">
        <f t="shared" si="8"/>
        <v/>
      </c>
      <c r="E90" s="66" t="s">
        <v>364</v>
      </c>
      <c r="F90" s="103"/>
      <c r="G90" s="122" t="s">
        <v>291</v>
      </c>
      <c r="H90" s="90"/>
      <c r="I90" s="79" t="s">
        <v>298</v>
      </c>
      <c r="J90" s="87"/>
      <c r="K90" s="10" t="s">
        <v>2</v>
      </c>
      <c r="L90" s="11"/>
      <c r="M90" s="78" t="s">
        <v>294</v>
      </c>
      <c r="N90" s="116"/>
      <c r="Q90" s="22"/>
      <c r="R90" s="22"/>
      <c r="S90" s="23"/>
      <c r="T90" s="22"/>
      <c r="U90" s="22"/>
    </row>
    <row r="91" spans="1:21" s="12" customFormat="1" ht="16.5" customHeight="1">
      <c r="A91" s="112">
        <f>A13</f>
        <v>45036</v>
      </c>
      <c r="B91" s="76" t="s">
        <v>15</v>
      </c>
      <c r="C91" s="66">
        <v>8</v>
      </c>
      <c r="D91" s="59" t="str">
        <f t="shared" si="8"/>
        <v>公斤</v>
      </c>
      <c r="E91" s="102" t="s">
        <v>365</v>
      </c>
      <c r="F91" s="101">
        <v>6</v>
      </c>
      <c r="G91" s="122" t="s">
        <v>41</v>
      </c>
      <c r="H91" s="83">
        <v>1</v>
      </c>
      <c r="I91" s="79" t="s">
        <v>297</v>
      </c>
      <c r="J91" s="76">
        <v>1</v>
      </c>
      <c r="K91" s="13" t="s">
        <v>14</v>
      </c>
      <c r="L91" s="14">
        <v>7</v>
      </c>
      <c r="M91" s="79" t="s">
        <v>295</v>
      </c>
      <c r="N91" s="80">
        <v>2</v>
      </c>
      <c r="Q91" s="22"/>
      <c r="R91" s="22"/>
      <c r="S91" s="23"/>
      <c r="T91" s="22"/>
      <c r="U91" s="22"/>
    </row>
    <row r="92" spans="1:21" s="12" customFormat="1" ht="16.5" customHeight="1">
      <c r="A92" s="107"/>
      <c r="B92" s="131" t="s">
        <v>36</v>
      </c>
      <c r="C92" s="66">
        <v>3</v>
      </c>
      <c r="D92" s="59" t="str">
        <f t="shared" si="8"/>
        <v>公斤</v>
      </c>
      <c r="E92" s="66" t="s">
        <v>53</v>
      </c>
      <c r="F92" s="101">
        <v>3.5</v>
      </c>
      <c r="G92" s="84" t="s">
        <v>292</v>
      </c>
      <c r="H92" s="83">
        <v>1</v>
      </c>
      <c r="I92" s="79" t="s">
        <v>271</v>
      </c>
      <c r="J92" s="76">
        <v>1</v>
      </c>
      <c r="K92" s="10" t="s">
        <v>16</v>
      </c>
      <c r="L92" s="11">
        <v>0.05</v>
      </c>
      <c r="M92" s="79" t="s">
        <v>32</v>
      </c>
      <c r="N92" s="116">
        <v>1</v>
      </c>
      <c r="Q92" s="22"/>
      <c r="R92" s="22"/>
      <c r="S92" s="23"/>
      <c r="T92" s="22"/>
      <c r="U92" s="22"/>
    </row>
    <row r="93" spans="1:21" s="12" customFormat="1" ht="16.5" customHeight="1">
      <c r="A93" s="107"/>
      <c r="B93" s="128"/>
      <c r="C93" s="66"/>
      <c r="D93" s="9" t="str">
        <f t="shared" si="5"/>
        <v/>
      </c>
      <c r="E93" s="102" t="s">
        <v>25</v>
      </c>
      <c r="F93" s="101">
        <v>0.05</v>
      </c>
      <c r="G93" s="84" t="s">
        <v>293</v>
      </c>
      <c r="H93" s="83"/>
      <c r="I93" s="79" t="s">
        <v>255</v>
      </c>
      <c r="J93" s="76">
        <v>0.05</v>
      </c>
      <c r="K93" s="10"/>
      <c r="L93" s="11"/>
      <c r="M93" s="79"/>
      <c r="N93" s="80"/>
      <c r="Q93" s="22"/>
      <c r="R93" s="22"/>
      <c r="S93" s="23"/>
      <c r="T93" s="22"/>
      <c r="U93" s="22"/>
    </row>
    <row r="94" spans="1:21" s="12" customFormat="1" ht="16.5" customHeight="1">
      <c r="A94" s="107"/>
      <c r="B94" s="128"/>
      <c r="C94" s="66"/>
      <c r="D94" s="9" t="str">
        <f t="shared" si="5"/>
        <v/>
      </c>
      <c r="E94" s="102" t="s">
        <v>33</v>
      </c>
      <c r="F94" s="101">
        <v>0.5</v>
      </c>
      <c r="G94" s="79" t="s">
        <v>255</v>
      </c>
      <c r="H94" s="76">
        <v>0.05</v>
      </c>
      <c r="I94" s="79"/>
      <c r="J94" s="76"/>
      <c r="K94" s="10"/>
      <c r="L94" s="11"/>
      <c r="M94" s="79"/>
      <c r="N94" s="80"/>
      <c r="Q94" s="22"/>
      <c r="R94" s="22"/>
      <c r="S94" s="23"/>
      <c r="T94" s="22"/>
      <c r="U94" s="22"/>
    </row>
    <row r="95" spans="1:21" s="12" customFormat="1" ht="16.5" customHeight="1">
      <c r="A95" s="108"/>
      <c r="B95" s="129"/>
      <c r="C95" s="86"/>
      <c r="D95" s="9" t="str">
        <f t="shared" ref="D95:D113" si="9">IF(C95,"公斤","")</f>
        <v/>
      </c>
      <c r="E95" s="137" t="s">
        <v>78</v>
      </c>
      <c r="F95" s="103"/>
      <c r="G95" s="79"/>
      <c r="H95" s="87"/>
      <c r="I95" s="88"/>
      <c r="J95" s="87"/>
      <c r="K95" s="10"/>
      <c r="L95" s="11"/>
      <c r="M95" s="88"/>
      <c r="N95" s="80"/>
      <c r="Q95" s="22"/>
      <c r="R95" s="22"/>
      <c r="S95" s="23"/>
      <c r="T95" s="22"/>
      <c r="U95" s="22"/>
    </row>
    <row r="96" spans="1:21" ht="16.5" customHeight="1">
      <c r="A96" s="114" t="s">
        <v>250</v>
      </c>
      <c r="B96" s="76" t="s">
        <v>129</v>
      </c>
      <c r="C96" s="66"/>
      <c r="D96" s="9" t="str">
        <f t="shared" ref="D96:D98" si="10">IF(C96,"公斤","")</f>
        <v/>
      </c>
      <c r="E96" s="94" t="s">
        <v>368</v>
      </c>
      <c r="F96" s="103"/>
      <c r="G96" s="79" t="s">
        <v>296</v>
      </c>
      <c r="H96" s="103"/>
      <c r="I96" s="82" t="s">
        <v>454</v>
      </c>
      <c r="J96" s="90"/>
      <c r="K96" s="10" t="s">
        <v>2</v>
      </c>
      <c r="L96" s="11"/>
      <c r="M96" s="104" t="s">
        <v>30</v>
      </c>
      <c r="N96" s="80"/>
    </row>
    <row r="97" spans="1:19" ht="16.5" customHeight="1">
      <c r="A97" s="117">
        <f>A14</f>
        <v>45037</v>
      </c>
      <c r="B97" s="76" t="s">
        <v>15</v>
      </c>
      <c r="C97" s="66">
        <v>10</v>
      </c>
      <c r="D97" s="9" t="str">
        <f t="shared" si="10"/>
        <v>公斤</v>
      </c>
      <c r="E97" s="102" t="s">
        <v>41</v>
      </c>
      <c r="F97" s="101">
        <v>6</v>
      </c>
      <c r="G97" s="113" t="s">
        <v>229</v>
      </c>
      <c r="H97" s="118">
        <v>4.5</v>
      </c>
      <c r="I97" s="19" t="s">
        <v>455</v>
      </c>
      <c r="J97" s="83">
        <v>0.2</v>
      </c>
      <c r="K97" s="13" t="s">
        <v>14</v>
      </c>
      <c r="L97" s="14">
        <v>7</v>
      </c>
      <c r="M97" s="123" t="s">
        <v>31</v>
      </c>
      <c r="N97" s="80">
        <v>2</v>
      </c>
    </row>
    <row r="98" spans="1:19" ht="16.5" customHeight="1">
      <c r="A98" s="119"/>
      <c r="B98" s="134" t="s">
        <v>130</v>
      </c>
      <c r="C98" s="55">
        <v>0.01</v>
      </c>
      <c r="D98" s="9" t="str">
        <f t="shared" si="10"/>
        <v>公斤</v>
      </c>
      <c r="E98" s="66" t="s">
        <v>174</v>
      </c>
      <c r="F98" s="101">
        <v>3.5</v>
      </c>
      <c r="G98" s="82"/>
      <c r="H98" s="83"/>
      <c r="I98" s="9" t="s">
        <v>258</v>
      </c>
      <c r="J98" s="76">
        <v>7</v>
      </c>
      <c r="K98" s="10" t="s">
        <v>16</v>
      </c>
      <c r="L98" s="11">
        <v>0.05</v>
      </c>
      <c r="M98" s="79" t="s">
        <v>32</v>
      </c>
      <c r="N98" s="80">
        <v>1</v>
      </c>
    </row>
    <row r="99" spans="1:19" ht="16.5" customHeight="1">
      <c r="A99" s="119"/>
      <c r="B99" s="132"/>
      <c r="C99" s="102"/>
      <c r="D99" s="9" t="str">
        <f t="shared" si="9"/>
        <v/>
      </c>
      <c r="E99" s="102" t="s">
        <v>25</v>
      </c>
      <c r="F99" s="101">
        <v>0.05</v>
      </c>
      <c r="G99" s="82" t="s">
        <v>16</v>
      </c>
      <c r="H99" s="83">
        <v>0.05</v>
      </c>
      <c r="I99" s="79" t="s">
        <v>33</v>
      </c>
      <c r="J99" s="80">
        <v>0.5</v>
      </c>
      <c r="K99" s="10"/>
      <c r="L99" s="11"/>
      <c r="M99" s="79"/>
      <c r="N99" s="116"/>
    </row>
    <row r="100" spans="1:19" ht="16.5" customHeight="1">
      <c r="A100" s="119"/>
      <c r="B100" s="132"/>
      <c r="C100" s="102"/>
      <c r="D100" s="9" t="str">
        <f t="shared" si="9"/>
        <v/>
      </c>
      <c r="E100" s="18" t="s">
        <v>175</v>
      </c>
      <c r="F100" s="101"/>
      <c r="G100" s="79"/>
      <c r="H100" s="101"/>
      <c r="I100" s="79" t="s">
        <v>25</v>
      </c>
      <c r="J100" s="76">
        <v>0.05</v>
      </c>
      <c r="K100" s="10"/>
      <c r="L100" s="11"/>
      <c r="M100" s="79"/>
      <c r="N100" s="116"/>
    </row>
    <row r="101" spans="1:19" ht="16.5" customHeight="1">
      <c r="A101" s="120"/>
      <c r="B101" s="133"/>
      <c r="C101" s="121"/>
      <c r="D101" s="9" t="str">
        <f t="shared" si="9"/>
        <v/>
      </c>
      <c r="E101" s="137"/>
      <c r="F101" s="103"/>
      <c r="G101" s="84"/>
      <c r="H101" s="103"/>
      <c r="I101" s="47"/>
      <c r="J101" s="103"/>
      <c r="K101" s="10"/>
      <c r="L101" s="11"/>
      <c r="M101" s="84"/>
      <c r="N101" s="116"/>
    </row>
    <row r="102" spans="1:19" ht="16.5" customHeight="1">
      <c r="A102" s="114" t="s">
        <v>260</v>
      </c>
      <c r="B102" s="76" t="s">
        <v>34</v>
      </c>
      <c r="C102" s="66"/>
      <c r="D102" s="59" t="str">
        <f t="shared" ref="D102:D103" si="11">IF(C102,"公斤","")</f>
        <v/>
      </c>
      <c r="E102" s="66" t="s">
        <v>317</v>
      </c>
      <c r="F102" s="103"/>
      <c r="G102" s="79" t="s">
        <v>303</v>
      </c>
      <c r="H102" s="103"/>
      <c r="I102" s="113" t="s">
        <v>358</v>
      </c>
      <c r="J102" s="115"/>
      <c r="K102" s="10" t="s">
        <v>2</v>
      </c>
      <c r="L102" s="11"/>
      <c r="M102" s="17" t="s">
        <v>321</v>
      </c>
      <c r="N102" s="24"/>
    </row>
    <row r="103" spans="1:19" ht="16.5" customHeight="1">
      <c r="A103" s="117">
        <f>A15</f>
        <v>45040</v>
      </c>
      <c r="B103" s="76" t="s">
        <v>15</v>
      </c>
      <c r="C103" s="66">
        <v>10</v>
      </c>
      <c r="D103" s="59" t="str">
        <f t="shared" si="11"/>
        <v>公斤</v>
      </c>
      <c r="E103" s="9" t="s">
        <v>317</v>
      </c>
      <c r="F103" s="101">
        <v>9</v>
      </c>
      <c r="G103" s="79" t="s">
        <v>79</v>
      </c>
      <c r="H103" s="101">
        <v>5</v>
      </c>
      <c r="I103" s="79" t="s">
        <v>359</v>
      </c>
      <c r="J103" s="101">
        <v>5</v>
      </c>
      <c r="K103" s="13" t="s">
        <v>14</v>
      </c>
      <c r="L103" s="14">
        <v>7</v>
      </c>
      <c r="M103" s="79" t="s">
        <v>322</v>
      </c>
      <c r="N103" s="80">
        <v>0.1</v>
      </c>
    </row>
    <row r="104" spans="1:19" ht="16.5" customHeight="1">
      <c r="A104" s="119"/>
      <c r="B104" s="130"/>
      <c r="C104" s="66"/>
      <c r="D104" s="9"/>
      <c r="E104" s="66" t="s">
        <v>134</v>
      </c>
      <c r="F104" s="101"/>
      <c r="G104" s="79" t="s">
        <v>136</v>
      </c>
      <c r="H104" s="83">
        <v>1</v>
      </c>
      <c r="I104" s="113" t="s">
        <v>135</v>
      </c>
      <c r="J104" s="118">
        <v>1</v>
      </c>
      <c r="K104" s="10" t="s">
        <v>16</v>
      </c>
      <c r="L104" s="11">
        <v>0.05</v>
      </c>
      <c r="M104" s="79" t="s">
        <v>323</v>
      </c>
      <c r="N104" s="80">
        <v>0.5</v>
      </c>
    </row>
    <row r="105" spans="1:19" ht="16.5" customHeight="1">
      <c r="A105" s="119"/>
      <c r="B105" s="132"/>
      <c r="C105" s="102"/>
      <c r="D105" s="9" t="str">
        <f t="shared" ref="D105:D110" si="12">IF(C105,"公斤","")</f>
        <v/>
      </c>
      <c r="E105" s="102"/>
      <c r="F105" s="101"/>
      <c r="G105" s="79" t="s">
        <v>80</v>
      </c>
      <c r="H105" s="76">
        <v>0.01</v>
      </c>
      <c r="I105" s="82" t="s">
        <v>33</v>
      </c>
      <c r="J105" s="83">
        <v>1.5</v>
      </c>
      <c r="K105" s="10"/>
      <c r="L105" s="11"/>
      <c r="M105" s="79" t="s">
        <v>46</v>
      </c>
      <c r="N105" s="80">
        <v>0.01</v>
      </c>
    </row>
    <row r="106" spans="1:19" ht="16.5" customHeight="1">
      <c r="A106" s="119"/>
      <c r="B106" s="132"/>
      <c r="C106" s="102"/>
      <c r="D106" s="9" t="str">
        <f t="shared" si="12"/>
        <v/>
      </c>
      <c r="E106" s="102"/>
      <c r="F106" s="101"/>
      <c r="G106" s="79" t="s">
        <v>353</v>
      </c>
      <c r="H106" s="76">
        <v>0.5</v>
      </c>
      <c r="I106" s="82" t="s">
        <v>16</v>
      </c>
      <c r="J106" s="83">
        <v>1.05</v>
      </c>
      <c r="K106" s="10"/>
      <c r="L106" s="11"/>
      <c r="M106" s="79" t="s">
        <v>324</v>
      </c>
      <c r="N106" s="80"/>
    </row>
    <row r="107" spans="1:19" ht="16.5" customHeight="1">
      <c r="A107" s="120"/>
      <c r="B107" s="133"/>
      <c r="C107" s="121"/>
      <c r="D107" s="9" t="str">
        <f t="shared" si="12"/>
        <v/>
      </c>
      <c r="G107" s="79" t="s">
        <v>59</v>
      </c>
      <c r="H107" s="76">
        <v>0.05</v>
      </c>
      <c r="I107" s="88"/>
      <c r="J107" s="103"/>
      <c r="K107" s="10"/>
      <c r="L107" s="11"/>
      <c r="M107" s="84"/>
      <c r="N107" s="116"/>
    </row>
    <row r="108" spans="1:19" ht="16.5" customHeight="1">
      <c r="A108" s="114" t="s">
        <v>261</v>
      </c>
      <c r="B108" s="76" t="s">
        <v>1</v>
      </c>
      <c r="C108" s="66"/>
      <c r="D108" s="9" t="str">
        <f t="shared" si="12"/>
        <v/>
      </c>
      <c r="E108" s="66" t="s">
        <v>352</v>
      </c>
      <c r="F108" s="103"/>
      <c r="G108" s="104" t="s">
        <v>354</v>
      </c>
      <c r="H108" s="103"/>
      <c r="I108" s="193" t="s">
        <v>357</v>
      </c>
      <c r="J108" s="115"/>
      <c r="K108" s="10" t="s">
        <v>2</v>
      </c>
      <c r="L108" s="11"/>
      <c r="M108" s="73" t="s">
        <v>283</v>
      </c>
      <c r="N108" s="74"/>
      <c r="R108" s="73"/>
      <c r="S108" s="74"/>
    </row>
    <row r="109" spans="1:19" ht="16.5" customHeight="1">
      <c r="A109" s="117">
        <f>A16</f>
        <v>45041</v>
      </c>
      <c r="B109" s="76" t="s">
        <v>15</v>
      </c>
      <c r="C109" s="66">
        <v>7</v>
      </c>
      <c r="D109" s="9" t="str">
        <f t="shared" si="12"/>
        <v>公斤</v>
      </c>
      <c r="E109" s="9" t="s">
        <v>73</v>
      </c>
      <c r="F109" s="101">
        <v>6</v>
      </c>
      <c r="G109" s="79" t="s">
        <v>355</v>
      </c>
      <c r="H109" s="101">
        <v>1</v>
      </c>
      <c r="I109" s="113" t="s">
        <v>360</v>
      </c>
      <c r="J109" s="118">
        <v>4.5</v>
      </c>
      <c r="K109" s="13" t="s">
        <v>14</v>
      </c>
      <c r="L109" s="14">
        <v>7</v>
      </c>
      <c r="M109" s="79" t="s">
        <v>284</v>
      </c>
      <c r="N109" s="80">
        <v>0.1</v>
      </c>
      <c r="R109" s="79"/>
      <c r="S109" s="80"/>
    </row>
    <row r="110" spans="1:19" ht="16.5" customHeight="1">
      <c r="A110" s="119"/>
      <c r="B110" s="130" t="s">
        <v>18</v>
      </c>
      <c r="C110" s="66">
        <v>3</v>
      </c>
      <c r="D110" s="9" t="str">
        <f t="shared" si="12"/>
        <v>公斤</v>
      </c>
      <c r="E110" s="62" t="s">
        <v>107</v>
      </c>
      <c r="F110" s="58">
        <v>2</v>
      </c>
      <c r="G110" s="79" t="s">
        <v>356</v>
      </c>
      <c r="H110" s="83">
        <v>5</v>
      </c>
      <c r="I110" s="82" t="s">
        <v>59</v>
      </c>
      <c r="J110" s="83"/>
      <c r="K110" s="10" t="s">
        <v>16</v>
      </c>
      <c r="L110" s="11">
        <v>0.05</v>
      </c>
      <c r="M110" s="79" t="s">
        <v>285</v>
      </c>
      <c r="N110" s="80">
        <v>0.6</v>
      </c>
      <c r="R110" s="79"/>
      <c r="S110" s="80"/>
    </row>
    <row r="111" spans="1:19" ht="16.5" customHeight="1">
      <c r="A111" s="119"/>
      <c r="B111" s="132"/>
      <c r="C111" s="102"/>
      <c r="D111" s="9" t="str">
        <f t="shared" si="9"/>
        <v/>
      </c>
      <c r="E111" s="52" t="s">
        <v>100</v>
      </c>
      <c r="F111" s="58">
        <v>2</v>
      </c>
      <c r="G111" s="79"/>
      <c r="H111" s="76"/>
      <c r="I111" s="82"/>
      <c r="J111" s="83"/>
      <c r="K111" s="10"/>
      <c r="L111" s="11"/>
      <c r="M111" s="79" t="s">
        <v>46</v>
      </c>
      <c r="N111" s="80">
        <v>0.01</v>
      </c>
      <c r="R111" s="79"/>
      <c r="S111" s="80"/>
    </row>
    <row r="112" spans="1:19" ht="16.5" customHeight="1">
      <c r="A112" s="119"/>
      <c r="B112" s="132"/>
      <c r="C112" s="102"/>
      <c r="D112" s="9" t="str">
        <f t="shared" si="9"/>
        <v/>
      </c>
      <c r="E112" s="52" t="s">
        <v>33</v>
      </c>
      <c r="F112" s="58">
        <v>1</v>
      </c>
      <c r="G112" s="79" t="s">
        <v>216</v>
      </c>
      <c r="H112" s="76">
        <v>0.05</v>
      </c>
      <c r="I112" s="82"/>
      <c r="J112" s="101"/>
      <c r="K112" s="10"/>
      <c r="L112" s="11"/>
      <c r="M112" s="79" t="s">
        <v>65</v>
      </c>
      <c r="N112" s="80">
        <v>1</v>
      </c>
      <c r="R112" s="79"/>
      <c r="S112" s="80"/>
    </row>
    <row r="113" spans="1:14" ht="16.5" customHeight="1">
      <c r="A113" s="120"/>
      <c r="B113" s="133"/>
      <c r="C113" s="121"/>
      <c r="D113" s="9" t="str">
        <f t="shared" si="9"/>
        <v/>
      </c>
      <c r="E113" s="52" t="s">
        <v>108</v>
      </c>
      <c r="F113" s="52"/>
      <c r="G113" s="84"/>
      <c r="H113" s="103"/>
      <c r="I113" s="82"/>
      <c r="J113" s="103"/>
      <c r="K113" s="10"/>
      <c r="L113" s="11"/>
      <c r="M113" s="170"/>
      <c r="N113" s="171"/>
    </row>
    <row r="114" spans="1:14" ht="16.5" customHeight="1">
      <c r="A114" s="114" t="s">
        <v>262</v>
      </c>
      <c r="B114" s="76" t="s">
        <v>299</v>
      </c>
      <c r="C114" s="66"/>
      <c r="D114" s="9" t="str">
        <f t="shared" ref="D114:D158" si="13">IF(C114,"公斤","")</f>
        <v/>
      </c>
      <c r="E114" s="66" t="s">
        <v>300</v>
      </c>
      <c r="F114" s="103"/>
      <c r="G114" s="78" t="s">
        <v>362</v>
      </c>
      <c r="H114" s="173"/>
      <c r="I114" s="174" t="s">
        <v>318</v>
      </c>
      <c r="J114" s="90"/>
      <c r="K114" s="10" t="s">
        <v>2</v>
      </c>
      <c r="L114" s="139"/>
      <c r="M114" s="172" t="s">
        <v>315</v>
      </c>
      <c r="N114" s="172"/>
    </row>
    <row r="115" spans="1:14" ht="16.5" customHeight="1">
      <c r="A115" s="117">
        <f>A17</f>
        <v>45042</v>
      </c>
      <c r="B115" s="76" t="s">
        <v>15</v>
      </c>
      <c r="C115" s="66">
        <v>8</v>
      </c>
      <c r="D115" s="9" t="str">
        <f t="shared" si="13"/>
        <v>公斤</v>
      </c>
      <c r="E115" s="102" t="s">
        <v>301</v>
      </c>
      <c r="F115" s="101">
        <v>6</v>
      </c>
      <c r="G115" s="78" t="s">
        <v>361</v>
      </c>
      <c r="H115" s="101">
        <v>4</v>
      </c>
      <c r="I115" s="84" t="s">
        <v>313</v>
      </c>
      <c r="J115" s="83">
        <v>6</v>
      </c>
      <c r="K115" s="13" t="s">
        <v>14</v>
      </c>
      <c r="L115" s="140">
        <v>7</v>
      </c>
      <c r="M115" s="175" t="s">
        <v>206</v>
      </c>
      <c r="N115" s="172">
        <v>1</v>
      </c>
    </row>
    <row r="116" spans="1:14" ht="16.5" customHeight="1">
      <c r="A116" s="119"/>
      <c r="B116" s="130" t="s">
        <v>18</v>
      </c>
      <c r="C116" s="66">
        <v>3</v>
      </c>
      <c r="D116" s="9" t="str">
        <f t="shared" si="13"/>
        <v>公斤</v>
      </c>
      <c r="E116" s="66" t="s">
        <v>306</v>
      </c>
      <c r="F116" s="101">
        <v>2</v>
      </c>
      <c r="G116" s="79" t="s">
        <v>363</v>
      </c>
      <c r="H116" s="83"/>
      <c r="I116" s="84" t="s">
        <v>314</v>
      </c>
      <c r="J116" s="83">
        <v>0.5</v>
      </c>
      <c r="K116" s="10" t="s">
        <v>16</v>
      </c>
      <c r="L116" s="139">
        <v>0.05</v>
      </c>
      <c r="M116" s="175" t="s">
        <v>100</v>
      </c>
      <c r="N116" s="172">
        <v>2</v>
      </c>
    </row>
    <row r="117" spans="1:14" ht="16.5" customHeight="1">
      <c r="A117" s="119"/>
      <c r="B117" s="132"/>
      <c r="C117" s="102"/>
      <c r="D117" s="9" t="str">
        <f t="shared" si="13"/>
        <v/>
      </c>
      <c r="E117" s="66" t="s">
        <v>302</v>
      </c>
      <c r="F117" s="101"/>
      <c r="G117" s="79"/>
      <c r="H117" s="76"/>
      <c r="I117" s="79" t="s">
        <v>255</v>
      </c>
      <c r="J117" s="76">
        <v>0.05</v>
      </c>
      <c r="K117" s="10"/>
      <c r="L117" s="139"/>
      <c r="M117" s="175" t="s">
        <v>205</v>
      </c>
      <c r="N117" s="172">
        <v>2</v>
      </c>
    </row>
    <row r="118" spans="1:14" ht="16.5" customHeight="1">
      <c r="A118" s="119"/>
      <c r="B118" s="132"/>
      <c r="C118" s="102"/>
      <c r="D118" s="9" t="str">
        <f t="shared" si="13"/>
        <v/>
      </c>
      <c r="E118" s="102" t="s">
        <v>25</v>
      </c>
      <c r="F118" s="101">
        <v>0.05</v>
      </c>
      <c r="G118" s="79"/>
      <c r="H118" s="76"/>
      <c r="I118" s="79" t="s">
        <v>319</v>
      </c>
      <c r="J118" s="101"/>
      <c r="K118" s="10"/>
      <c r="L118" s="139"/>
      <c r="M118" s="175" t="s">
        <v>256</v>
      </c>
      <c r="N118" s="172">
        <v>1</v>
      </c>
    </row>
    <row r="119" spans="1:14" ht="16.5" customHeight="1">
      <c r="A119" s="120"/>
      <c r="B119" s="133"/>
      <c r="C119" s="121"/>
      <c r="D119" s="9" t="str">
        <f t="shared" si="13"/>
        <v/>
      </c>
      <c r="E119" s="102"/>
      <c r="F119" s="101"/>
      <c r="G119" s="79"/>
      <c r="H119" s="76"/>
      <c r="I119" s="84" t="s">
        <v>320</v>
      </c>
      <c r="J119" s="103"/>
      <c r="K119" s="10"/>
      <c r="L119" s="139"/>
      <c r="M119" s="175" t="s">
        <v>316</v>
      </c>
      <c r="N119" s="172"/>
    </row>
    <row r="120" spans="1:14" ht="16.5" customHeight="1">
      <c r="A120" s="114" t="s">
        <v>263</v>
      </c>
      <c r="B120" s="76" t="s">
        <v>1</v>
      </c>
      <c r="C120" s="66"/>
      <c r="D120" s="9" t="str">
        <f t="shared" ref="D120:D122" si="14">IF(C120,"公斤","")</f>
        <v/>
      </c>
      <c r="E120" s="66" t="s">
        <v>304</v>
      </c>
      <c r="F120" s="103"/>
      <c r="G120" s="82" t="s">
        <v>325</v>
      </c>
      <c r="H120" s="90"/>
      <c r="I120" s="113" t="s">
        <v>366</v>
      </c>
      <c r="J120" s="115"/>
      <c r="K120" s="10" t="s">
        <v>2</v>
      </c>
      <c r="L120" s="11"/>
      <c r="M120" s="33" t="s">
        <v>103</v>
      </c>
      <c r="N120" s="24"/>
    </row>
    <row r="121" spans="1:14" ht="16.5" customHeight="1">
      <c r="A121" s="117">
        <f>A18</f>
        <v>45043</v>
      </c>
      <c r="B121" s="76" t="s">
        <v>15</v>
      </c>
      <c r="C121" s="66">
        <v>7</v>
      </c>
      <c r="D121" s="9" t="str">
        <f t="shared" si="14"/>
        <v>公斤</v>
      </c>
      <c r="E121" s="102" t="s">
        <v>61</v>
      </c>
      <c r="F121" s="101">
        <v>6</v>
      </c>
      <c r="G121" s="77" t="s">
        <v>252</v>
      </c>
      <c r="H121" s="83">
        <v>0.2</v>
      </c>
      <c r="I121" s="113" t="s">
        <v>276</v>
      </c>
      <c r="J121" s="118">
        <v>3</v>
      </c>
      <c r="K121" s="13" t="s">
        <v>14</v>
      </c>
      <c r="L121" s="14">
        <v>7</v>
      </c>
      <c r="M121" s="79" t="s">
        <v>104</v>
      </c>
      <c r="N121" s="80">
        <v>2</v>
      </c>
    </row>
    <row r="122" spans="1:14" ht="16.5" customHeight="1">
      <c r="A122" s="119"/>
      <c r="B122" s="130" t="s">
        <v>18</v>
      </c>
      <c r="C122" s="66">
        <v>3</v>
      </c>
      <c r="D122" s="9" t="str">
        <f t="shared" si="14"/>
        <v>公斤</v>
      </c>
      <c r="E122" s="66" t="s">
        <v>53</v>
      </c>
      <c r="F122" s="101">
        <v>3.5</v>
      </c>
      <c r="G122" s="82" t="s">
        <v>253</v>
      </c>
      <c r="H122" s="83">
        <v>5</v>
      </c>
      <c r="I122" s="79" t="s">
        <v>367</v>
      </c>
      <c r="J122" s="101">
        <v>1</v>
      </c>
      <c r="K122" s="10" t="s">
        <v>16</v>
      </c>
      <c r="L122" s="11">
        <v>0.05</v>
      </c>
      <c r="M122" s="79" t="s">
        <v>32</v>
      </c>
      <c r="N122" s="80">
        <v>1</v>
      </c>
    </row>
    <row r="123" spans="1:14" ht="16.5" customHeight="1">
      <c r="A123" s="119"/>
      <c r="B123" s="132"/>
      <c r="C123" s="102"/>
      <c r="D123" s="9" t="str">
        <f t="shared" si="13"/>
        <v/>
      </c>
      <c r="E123" s="102" t="s">
        <v>25</v>
      </c>
      <c r="F123" s="101">
        <v>0.05</v>
      </c>
      <c r="G123" s="82" t="s">
        <v>254</v>
      </c>
      <c r="H123" s="83">
        <v>0.5</v>
      </c>
      <c r="I123" s="82" t="s">
        <v>16</v>
      </c>
      <c r="J123" s="83">
        <v>0.05</v>
      </c>
      <c r="K123" s="10"/>
      <c r="L123" s="11"/>
      <c r="M123" s="79"/>
      <c r="N123" s="80"/>
    </row>
    <row r="124" spans="1:14" ht="16.5" customHeight="1">
      <c r="A124" s="119"/>
      <c r="B124" s="132"/>
      <c r="C124" s="102"/>
      <c r="D124" s="9" t="str">
        <f t="shared" si="13"/>
        <v/>
      </c>
      <c r="E124" s="102" t="s">
        <v>33</v>
      </c>
      <c r="F124" s="101">
        <v>0.5</v>
      </c>
      <c r="G124" s="79" t="s">
        <v>255</v>
      </c>
      <c r="H124" s="76">
        <v>0.05</v>
      </c>
      <c r="I124" s="79"/>
      <c r="J124" s="101"/>
      <c r="K124" s="10"/>
      <c r="L124" s="11"/>
      <c r="M124" s="79"/>
      <c r="N124" s="116"/>
    </row>
    <row r="125" spans="1:14" ht="16.5" customHeight="1">
      <c r="A125" s="120"/>
      <c r="B125" s="133"/>
      <c r="C125" s="121"/>
      <c r="D125" s="9" t="str">
        <f t="shared" si="13"/>
        <v/>
      </c>
      <c r="E125" s="137" t="s">
        <v>305</v>
      </c>
      <c r="F125" s="103"/>
      <c r="G125" s="84"/>
      <c r="H125" s="103"/>
      <c r="I125" s="88"/>
      <c r="J125" s="103"/>
      <c r="K125" s="10"/>
      <c r="L125" s="11"/>
      <c r="M125" s="84"/>
      <c r="N125" s="116"/>
    </row>
    <row r="126" spans="1:14" ht="16.5" customHeight="1">
      <c r="A126" s="114" t="s">
        <v>264</v>
      </c>
      <c r="B126" s="76" t="s">
        <v>307</v>
      </c>
      <c r="C126" s="66"/>
      <c r="D126" s="9" t="str">
        <f t="shared" si="13"/>
        <v/>
      </c>
      <c r="E126" s="66" t="s">
        <v>310</v>
      </c>
      <c r="F126" s="103"/>
      <c r="G126" s="79" t="s">
        <v>375</v>
      </c>
      <c r="H126" s="103"/>
      <c r="I126" s="113" t="s">
        <v>329</v>
      </c>
      <c r="J126" s="115"/>
      <c r="K126" s="10" t="s">
        <v>2</v>
      </c>
      <c r="L126" s="11"/>
      <c r="M126" s="33" t="s">
        <v>95</v>
      </c>
      <c r="N126" s="24"/>
    </row>
    <row r="127" spans="1:14" ht="16.5" customHeight="1">
      <c r="A127" s="117">
        <f>A19</f>
        <v>45044</v>
      </c>
      <c r="B127" s="76" t="s">
        <v>15</v>
      </c>
      <c r="C127" s="66">
        <v>10</v>
      </c>
      <c r="D127" s="9" t="str">
        <f t="shared" si="13"/>
        <v>公斤</v>
      </c>
      <c r="E127" s="102" t="s">
        <v>311</v>
      </c>
      <c r="F127" s="101">
        <v>6</v>
      </c>
      <c r="G127" s="79" t="s">
        <v>326</v>
      </c>
      <c r="H127" s="101">
        <v>1.8</v>
      </c>
      <c r="I127" s="113" t="s">
        <v>322</v>
      </c>
      <c r="J127" s="118">
        <v>1</v>
      </c>
      <c r="K127" s="13" t="s">
        <v>14</v>
      </c>
      <c r="L127" s="14">
        <v>7</v>
      </c>
      <c r="M127" s="79" t="s">
        <v>96</v>
      </c>
      <c r="N127" s="80">
        <v>4</v>
      </c>
    </row>
    <row r="128" spans="1:14" ht="16.5" customHeight="1">
      <c r="A128" s="119"/>
      <c r="B128" s="130" t="s">
        <v>308</v>
      </c>
      <c r="C128" s="66">
        <v>0.1</v>
      </c>
      <c r="D128" s="9" t="str">
        <f t="shared" si="13"/>
        <v>公斤</v>
      </c>
      <c r="E128" s="66" t="s">
        <v>158</v>
      </c>
      <c r="F128" s="101">
        <v>3</v>
      </c>
      <c r="G128" s="79" t="s">
        <v>327</v>
      </c>
      <c r="H128" s="76">
        <v>5</v>
      </c>
      <c r="I128" s="82" t="s">
        <v>330</v>
      </c>
      <c r="J128" s="83">
        <v>1</v>
      </c>
      <c r="K128" s="10" t="s">
        <v>16</v>
      </c>
      <c r="L128" s="11">
        <v>0.05</v>
      </c>
      <c r="M128" s="79" t="s">
        <v>33</v>
      </c>
      <c r="N128" s="80">
        <v>0.5</v>
      </c>
    </row>
    <row r="129" spans="1:14" ht="16.5" customHeight="1">
      <c r="A129" s="119"/>
      <c r="B129" s="132"/>
      <c r="C129" s="102"/>
      <c r="D129" s="9" t="str">
        <f t="shared" si="13"/>
        <v/>
      </c>
      <c r="E129" s="102" t="s">
        <v>312</v>
      </c>
      <c r="F129" s="101">
        <v>0.5</v>
      </c>
      <c r="G129" s="79" t="s">
        <v>328</v>
      </c>
      <c r="H129" s="76">
        <v>1</v>
      </c>
      <c r="I129" s="82" t="s">
        <v>16</v>
      </c>
      <c r="J129" s="83">
        <v>0.05</v>
      </c>
      <c r="K129" s="10"/>
      <c r="L129" s="11"/>
      <c r="M129" s="79" t="s">
        <v>27</v>
      </c>
      <c r="N129" s="80">
        <v>0.01</v>
      </c>
    </row>
    <row r="130" spans="1:14" ht="16.5" customHeight="1">
      <c r="A130" s="119"/>
      <c r="B130" s="132"/>
      <c r="C130" s="102"/>
      <c r="D130" s="9" t="str">
        <f t="shared" si="13"/>
        <v/>
      </c>
      <c r="E130" s="102" t="s">
        <v>25</v>
      </c>
      <c r="F130" s="101">
        <v>0.05</v>
      </c>
      <c r="G130" s="102" t="s">
        <v>376</v>
      </c>
      <c r="H130" s="101">
        <v>0.01</v>
      </c>
      <c r="I130" s="79"/>
      <c r="J130" s="101"/>
      <c r="K130" s="10"/>
      <c r="L130" s="11"/>
      <c r="M130" s="79" t="s">
        <v>28</v>
      </c>
      <c r="N130" s="80">
        <v>1</v>
      </c>
    </row>
    <row r="131" spans="1:14" ht="16.5" customHeight="1">
      <c r="A131" s="120"/>
      <c r="B131" s="133"/>
      <c r="C131" s="121"/>
      <c r="D131" s="9" t="str">
        <f t="shared" si="13"/>
        <v/>
      </c>
      <c r="E131" s="121"/>
      <c r="F131" s="103"/>
      <c r="G131" s="84"/>
      <c r="H131" s="103"/>
      <c r="I131" s="88"/>
      <c r="J131" s="103"/>
      <c r="K131" s="10"/>
      <c r="L131" s="11"/>
      <c r="M131" s="84"/>
      <c r="N131" s="116"/>
    </row>
    <row r="132" spans="1:14" ht="16.5" customHeight="1">
      <c r="A132" s="114" t="s">
        <v>121</v>
      </c>
      <c r="B132" s="76" t="s">
        <v>143</v>
      </c>
      <c r="C132" s="66"/>
      <c r="D132" s="9" t="str">
        <f t="shared" si="13"/>
        <v/>
      </c>
      <c r="E132" s="66" t="s">
        <v>160</v>
      </c>
      <c r="F132" s="103"/>
      <c r="G132" s="79" t="s">
        <v>217</v>
      </c>
      <c r="H132" s="103"/>
      <c r="I132" s="113" t="s">
        <v>162</v>
      </c>
      <c r="J132" s="115"/>
      <c r="K132" s="10" t="s">
        <v>2</v>
      </c>
      <c r="L132" s="11"/>
      <c r="M132" s="79" t="s">
        <v>30</v>
      </c>
      <c r="N132" s="80"/>
    </row>
    <row r="133" spans="1:14" ht="16.5" customHeight="1">
      <c r="A133" s="117" t="e">
        <f>#REF!</f>
        <v>#REF!</v>
      </c>
      <c r="B133" s="76" t="s">
        <v>15</v>
      </c>
      <c r="C133" s="66">
        <v>10</v>
      </c>
      <c r="D133" s="9" t="str">
        <f t="shared" si="13"/>
        <v>公斤</v>
      </c>
      <c r="E133" s="102" t="s">
        <v>77</v>
      </c>
      <c r="F133" s="101">
        <v>6</v>
      </c>
      <c r="G133" s="79" t="s">
        <v>218</v>
      </c>
      <c r="H133" s="101">
        <v>1</v>
      </c>
      <c r="I133" s="113" t="s">
        <v>161</v>
      </c>
      <c r="J133" s="118">
        <v>0.2</v>
      </c>
      <c r="K133" s="13" t="s">
        <v>14</v>
      </c>
      <c r="L133" s="14">
        <v>7</v>
      </c>
      <c r="M133" s="123" t="s">
        <v>31</v>
      </c>
      <c r="N133" s="80">
        <v>2</v>
      </c>
    </row>
    <row r="134" spans="1:14" ht="16.5" customHeight="1">
      <c r="A134" s="119"/>
      <c r="B134" s="134" t="s">
        <v>144</v>
      </c>
      <c r="C134" s="66">
        <v>0.4</v>
      </c>
      <c r="D134" s="9" t="str">
        <f t="shared" si="13"/>
        <v>公斤</v>
      </c>
      <c r="E134" s="66" t="s">
        <v>53</v>
      </c>
      <c r="F134" s="101">
        <v>3.5</v>
      </c>
      <c r="G134" s="79" t="s">
        <v>158</v>
      </c>
      <c r="H134" s="83">
        <v>5</v>
      </c>
      <c r="I134" s="82" t="s">
        <v>163</v>
      </c>
      <c r="J134" s="83">
        <v>5</v>
      </c>
      <c r="K134" s="10" t="s">
        <v>16</v>
      </c>
      <c r="L134" s="11">
        <v>0.05</v>
      </c>
      <c r="M134" s="79" t="s">
        <v>32</v>
      </c>
      <c r="N134" s="80">
        <v>1</v>
      </c>
    </row>
    <row r="135" spans="1:14" ht="16.5" customHeight="1">
      <c r="A135" s="119"/>
      <c r="B135" s="132"/>
      <c r="C135" s="102"/>
      <c r="D135" s="9" t="str">
        <f t="shared" si="13"/>
        <v/>
      </c>
      <c r="E135" s="102" t="s">
        <v>25</v>
      </c>
      <c r="F135" s="101">
        <v>0.05</v>
      </c>
      <c r="G135" s="79" t="s">
        <v>138</v>
      </c>
      <c r="H135" s="76">
        <v>1</v>
      </c>
      <c r="I135" s="82" t="s">
        <v>16</v>
      </c>
      <c r="J135" s="83">
        <v>0.05</v>
      </c>
      <c r="K135" s="10"/>
      <c r="L135" s="11"/>
      <c r="M135" s="79"/>
      <c r="N135" s="116"/>
    </row>
    <row r="136" spans="1:14" ht="16.5" customHeight="1">
      <c r="A136" s="119"/>
      <c r="B136" s="132"/>
      <c r="C136" s="102"/>
      <c r="D136" s="9" t="str">
        <f t="shared" si="13"/>
        <v/>
      </c>
      <c r="E136" s="102" t="s">
        <v>35</v>
      </c>
      <c r="F136" s="101">
        <v>0.5</v>
      </c>
      <c r="G136" s="79" t="s">
        <v>16</v>
      </c>
      <c r="H136" s="76">
        <v>0.05</v>
      </c>
      <c r="I136" s="79" t="s">
        <v>164</v>
      </c>
      <c r="J136" s="101">
        <v>0.5</v>
      </c>
      <c r="K136" s="10"/>
      <c r="L136" s="11"/>
      <c r="M136" s="79"/>
      <c r="N136" s="116"/>
    </row>
    <row r="137" spans="1:14" ht="16.5" customHeight="1">
      <c r="A137" s="120"/>
      <c r="B137" s="133"/>
      <c r="C137" s="121"/>
      <c r="D137" s="9" t="str">
        <f t="shared" si="13"/>
        <v/>
      </c>
      <c r="E137" s="121"/>
      <c r="F137" s="103"/>
      <c r="G137" s="84"/>
      <c r="H137" s="103"/>
      <c r="I137" s="88"/>
      <c r="J137" s="103"/>
      <c r="K137" s="10"/>
      <c r="L137" s="11"/>
      <c r="M137" s="84"/>
      <c r="N137" s="116"/>
    </row>
    <row r="138" spans="1:14" ht="16.5" customHeight="1">
      <c r="A138" s="114" t="s">
        <v>154</v>
      </c>
      <c r="B138" s="138" t="s">
        <v>155</v>
      </c>
      <c r="C138" s="64"/>
      <c r="D138" s="9" t="str">
        <f t="shared" si="13"/>
        <v/>
      </c>
      <c r="E138" s="66" t="s">
        <v>40</v>
      </c>
      <c r="F138" s="87"/>
      <c r="G138" s="79" t="s">
        <v>165</v>
      </c>
      <c r="H138" s="103"/>
      <c r="I138" s="113" t="s">
        <v>210</v>
      </c>
      <c r="J138" s="115"/>
      <c r="K138" s="10" t="s">
        <v>2</v>
      </c>
      <c r="L138" s="11"/>
      <c r="M138" s="79" t="s">
        <v>168</v>
      </c>
      <c r="N138" s="116"/>
    </row>
    <row r="139" spans="1:14" ht="16.5" customHeight="1">
      <c r="A139" s="117" t="e">
        <f>#REF!</f>
        <v>#REF!</v>
      </c>
      <c r="B139" s="76" t="s">
        <v>156</v>
      </c>
      <c r="C139" s="66">
        <v>4</v>
      </c>
      <c r="D139" s="9" t="str">
        <f t="shared" si="13"/>
        <v>公斤</v>
      </c>
      <c r="E139" s="66" t="s">
        <v>40</v>
      </c>
      <c r="F139" s="76">
        <v>6</v>
      </c>
      <c r="G139" s="79" t="s">
        <v>166</v>
      </c>
      <c r="H139" s="101">
        <v>3</v>
      </c>
      <c r="I139" s="79" t="s">
        <v>48</v>
      </c>
      <c r="J139" s="83">
        <v>5</v>
      </c>
      <c r="K139" s="13" t="s">
        <v>14</v>
      </c>
      <c r="L139" s="14">
        <v>7</v>
      </c>
      <c r="M139" s="79" t="s">
        <v>137</v>
      </c>
      <c r="N139" s="80">
        <v>1</v>
      </c>
    </row>
    <row r="140" spans="1:14" ht="16.5" customHeight="1">
      <c r="A140" s="119"/>
      <c r="B140" s="130"/>
      <c r="C140" s="66"/>
      <c r="D140" s="9" t="str">
        <f t="shared" si="13"/>
        <v/>
      </c>
      <c r="E140" s="66"/>
      <c r="F140" s="101"/>
      <c r="G140" s="79" t="s">
        <v>167</v>
      </c>
      <c r="H140" s="83">
        <v>2</v>
      </c>
      <c r="I140" s="82" t="s">
        <v>16</v>
      </c>
      <c r="J140" s="83">
        <v>0.05</v>
      </c>
      <c r="K140" s="10" t="s">
        <v>16</v>
      </c>
      <c r="L140" s="11">
        <v>0.05</v>
      </c>
      <c r="M140" s="79" t="s">
        <v>169</v>
      </c>
      <c r="N140" s="116">
        <v>4</v>
      </c>
    </row>
    <row r="141" spans="1:14" ht="16.5" customHeight="1">
      <c r="A141" s="119"/>
      <c r="B141" s="132"/>
      <c r="C141" s="102"/>
      <c r="D141" s="9" t="str">
        <f t="shared" si="13"/>
        <v/>
      </c>
      <c r="E141" s="102"/>
      <c r="F141" s="101"/>
      <c r="G141" s="79" t="s">
        <v>16</v>
      </c>
      <c r="H141" s="76">
        <v>0.05</v>
      </c>
      <c r="I141" s="79" t="s">
        <v>33</v>
      </c>
      <c r="J141" s="101">
        <v>1</v>
      </c>
      <c r="K141" s="10"/>
      <c r="L141" s="11"/>
      <c r="M141" s="82" t="s">
        <v>170</v>
      </c>
      <c r="N141" s="83">
        <v>0.01</v>
      </c>
    </row>
    <row r="142" spans="1:14" ht="16.5" customHeight="1">
      <c r="A142" s="119"/>
      <c r="B142" s="132"/>
      <c r="C142" s="102"/>
      <c r="D142" s="9" t="str">
        <f t="shared" si="13"/>
        <v/>
      </c>
      <c r="E142" s="102"/>
      <c r="F142" s="101"/>
      <c r="G142" s="79"/>
      <c r="H142" s="76"/>
      <c r="I142" s="79"/>
      <c r="J142" s="101"/>
      <c r="K142" s="10"/>
      <c r="L142" s="11"/>
      <c r="M142" s="79" t="s">
        <v>81</v>
      </c>
      <c r="N142" s="101">
        <v>1</v>
      </c>
    </row>
    <row r="143" spans="1:14" ht="16.5" customHeight="1">
      <c r="A143" s="120"/>
      <c r="B143" s="133"/>
      <c r="C143" s="121"/>
      <c r="D143" s="9" t="str">
        <f t="shared" si="13"/>
        <v/>
      </c>
      <c r="E143" s="121"/>
      <c r="F143" s="103"/>
      <c r="G143" s="84"/>
      <c r="H143" s="103"/>
      <c r="I143" s="88"/>
      <c r="J143" s="103"/>
      <c r="K143" s="10"/>
      <c r="L143" s="11"/>
      <c r="M143" s="84" t="s">
        <v>211</v>
      </c>
      <c r="N143" s="116">
        <v>2</v>
      </c>
    </row>
    <row r="144" spans="1:14" ht="16.5" customHeight="1">
      <c r="A144" s="114" t="s">
        <v>133</v>
      </c>
      <c r="B144" s="76" t="s">
        <v>67</v>
      </c>
      <c r="C144" s="66"/>
      <c r="D144" s="59" t="str">
        <f t="shared" si="13"/>
        <v/>
      </c>
      <c r="E144" s="65" t="s">
        <v>173</v>
      </c>
      <c r="F144" s="103"/>
      <c r="G144" s="79" t="s">
        <v>99</v>
      </c>
      <c r="H144" s="103"/>
      <c r="I144" s="113" t="s">
        <v>171</v>
      </c>
      <c r="J144" s="115"/>
      <c r="K144" s="10" t="s">
        <v>2</v>
      </c>
      <c r="L144" s="11"/>
      <c r="M144" s="17" t="s">
        <v>54</v>
      </c>
      <c r="N144" s="24"/>
    </row>
    <row r="145" spans="1:21" ht="16.5" customHeight="1">
      <c r="A145" s="117" t="e">
        <f>#REF!</f>
        <v>#REF!</v>
      </c>
      <c r="B145" s="76" t="s">
        <v>15</v>
      </c>
      <c r="C145" s="66">
        <v>10</v>
      </c>
      <c r="D145" s="59" t="str">
        <f t="shared" si="13"/>
        <v>公斤</v>
      </c>
      <c r="E145" s="102" t="s">
        <v>150</v>
      </c>
      <c r="F145" s="101">
        <v>6</v>
      </c>
      <c r="G145" s="79" t="s">
        <v>38</v>
      </c>
      <c r="H145" s="76">
        <v>5</v>
      </c>
      <c r="I145" s="113" t="s">
        <v>135</v>
      </c>
      <c r="J145" s="118">
        <v>1</v>
      </c>
      <c r="K145" s="13" t="s">
        <v>14</v>
      </c>
      <c r="L145" s="14">
        <v>7</v>
      </c>
      <c r="M145" s="79" t="s">
        <v>48</v>
      </c>
      <c r="N145" s="80">
        <v>3</v>
      </c>
    </row>
    <row r="146" spans="1:21" ht="16.5" customHeight="1">
      <c r="A146" s="119"/>
      <c r="B146" s="130"/>
      <c r="C146" s="66"/>
      <c r="D146" s="9"/>
      <c r="E146" s="66" t="s">
        <v>174</v>
      </c>
      <c r="F146" s="101">
        <v>3.5</v>
      </c>
      <c r="G146" s="47" t="s">
        <v>39</v>
      </c>
      <c r="H146" s="76"/>
      <c r="I146" s="82" t="s">
        <v>172</v>
      </c>
      <c r="J146" s="83">
        <v>6</v>
      </c>
      <c r="K146" s="10" t="s">
        <v>16</v>
      </c>
      <c r="L146" s="11">
        <v>0.05</v>
      </c>
      <c r="M146" s="79" t="s">
        <v>35</v>
      </c>
      <c r="N146" s="80">
        <v>0.5</v>
      </c>
    </row>
    <row r="147" spans="1:21" ht="16.5" customHeight="1">
      <c r="A147" s="119"/>
      <c r="B147" s="132"/>
      <c r="C147" s="102"/>
      <c r="D147" s="9" t="str">
        <f t="shared" si="13"/>
        <v/>
      </c>
      <c r="E147" s="102" t="s">
        <v>25</v>
      </c>
      <c r="F147" s="101">
        <v>0.05</v>
      </c>
      <c r="G147" s="79" t="s">
        <v>16</v>
      </c>
      <c r="H147" s="76">
        <v>0.05</v>
      </c>
      <c r="I147" s="79" t="s">
        <v>33</v>
      </c>
      <c r="J147" s="101">
        <v>0.5</v>
      </c>
      <c r="K147" s="10"/>
      <c r="L147" s="11"/>
      <c r="M147" s="79" t="s">
        <v>46</v>
      </c>
      <c r="N147" s="80">
        <v>0.01</v>
      </c>
    </row>
    <row r="148" spans="1:21" ht="16.5" customHeight="1">
      <c r="A148" s="119"/>
      <c r="B148" s="132"/>
      <c r="C148" s="102"/>
      <c r="D148" s="9" t="str">
        <f t="shared" si="13"/>
        <v/>
      </c>
      <c r="E148" s="18" t="s">
        <v>175</v>
      </c>
      <c r="F148" s="101"/>
      <c r="G148" s="79"/>
      <c r="H148" s="76"/>
      <c r="I148" s="82" t="s">
        <v>16</v>
      </c>
      <c r="J148" s="83">
        <v>0.05</v>
      </c>
      <c r="K148" s="10"/>
      <c r="L148" s="11"/>
      <c r="M148" s="79" t="s">
        <v>65</v>
      </c>
      <c r="N148" s="80">
        <v>1</v>
      </c>
    </row>
    <row r="149" spans="1:21" ht="16.5" customHeight="1">
      <c r="A149" s="120"/>
      <c r="B149" s="133"/>
      <c r="C149" s="121"/>
      <c r="D149" s="9" t="str">
        <f t="shared" si="13"/>
        <v/>
      </c>
      <c r="E149" s="121"/>
      <c r="F149" s="103"/>
      <c r="G149" s="84"/>
      <c r="H149" s="103"/>
      <c r="I149" s="82"/>
      <c r="J149" s="83"/>
      <c r="K149" s="10"/>
      <c r="L149" s="11"/>
      <c r="M149" s="84"/>
      <c r="N149" s="116"/>
    </row>
    <row r="150" spans="1:21" ht="16.5" customHeight="1">
      <c r="A150" s="114" t="s">
        <v>139</v>
      </c>
      <c r="B150" s="76" t="s">
        <v>1</v>
      </c>
      <c r="C150" s="66"/>
      <c r="D150" s="9" t="str">
        <f t="shared" si="13"/>
        <v/>
      </c>
      <c r="E150" s="66" t="s">
        <v>176</v>
      </c>
      <c r="F150" s="103"/>
      <c r="G150" s="79" t="s">
        <v>222</v>
      </c>
      <c r="H150" s="103"/>
      <c r="I150" s="113" t="s">
        <v>221</v>
      </c>
      <c r="J150" s="115"/>
      <c r="K150" s="10" t="s">
        <v>2</v>
      </c>
      <c r="L150" s="11"/>
      <c r="M150" s="79" t="s">
        <v>185</v>
      </c>
      <c r="N150" s="116"/>
    </row>
    <row r="151" spans="1:21" ht="16.5" customHeight="1">
      <c r="A151" s="117" t="e">
        <f>#REF!</f>
        <v>#REF!</v>
      </c>
      <c r="B151" s="76" t="s">
        <v>15</v>
      </c>
      <c r="C151" s="66">
        <v>7</v>
      </c>
      <c r="D151" s="9" t="str">
        <f t="shared" si="13"/>
        <v>公斤</v>
      </c>
      <c r="E151" s="66" t="s">
        <v>176</v>
      </c>
      <c r="F151" s="101">
        <v>9</v>
      </c>
      <c r="G151" s="79" t="s">
        <v>220</v>
      </c>
      <c r="H151" s="101">
        <v>1</v>
      </c>
      <c r="I151" s="113" t="s">
        <v>219</v>
      </c>
      <c r="J151" s="118">
        <v>0.3</v>
      </c>
      <c r="K151" s="13" t="s">
        <v>14</v>
      </c>
      <c r="L151" s="14">
        <v>7</v>
      </c>
      <c r="M151" s="79" t="s">
        <v>186</v>
      </c>
      <c r="N151" s="80">
        <v>0.1</v>
      </c>
    </row>
    <row r="152" spans="1:21" ht="16.5" customHeight="1">
      <c r="A152" s="119"/>
      <c r="B152" s="130" t="s">
        <v>18</v>
      </c>
      <c r="C152" s="66">
        <v>3</v>
      </c>
      <c r="D152" s="9" t="str">
        <f t="shared" si="13"/>
        <v>公斤</v>
      </c>
      <c r="E152" s="66"/>
      <c r="F152" s="101"/>
      <c r="G152" s="82" t="s">
        <v>97</v>
      </c>
      <c r="H152" s="83">
        <v>6</v>
      </c>
      <c r="I152" s="82" t="s">
        <v>184</v>
      </c>
      <c r="J152" s="83">
        <v>5</v>
      </c>
      <c r="K152" s="10" t="s">
        <v>16</v>
      </c>
      <c r="L152" s="11">
        <v>0.05</v>
      </c>
      <c r="M152" s="79" t="s">
        <v>187</v>
      </c>
      <c r="N152" s="116"/>
    </row>
    <row r="153" spans="1:21" ht="16.5" customHeight="1">
      <c r="A153" s="119"/>
      <c r="B153" s="132"/>
      <c r="C153" s="102"/>
      <c r="D153" s="9" t="str">
        <f t="shared" si="13"/>
        <v/>
      </c>
      <c r="E153" s="102"/>
      <c r="F153" s="101"/>
      <c r="G153" s="66" t="s">
        <v>212</v>
      </c>
      <c r="H153" s="76">
        <v>1</v>
      </c>
      <c r="I153" s="82" t="s">
        <v>16</v>
      </c>
      <c r="J153" s="83">
        <v>0.05</v>
      </c>
      <c r="K153" s="10"/>
      <c r="L153" s="11"/>
      <c r="M153" s="79" t="s">
        <v>188</v>
      </c>
      <c r="N153" s="116"/>
    </row>
    <row r="154" spans="1:21" ht="16.5" customHeight="1">
      <c r="A154" s="119"/>
      <c r="B154" s="132"/>
      <c r="C154" s="102"/>
      <c r="D154" s="9" t="str">
        <f t="shared" si="13"/>
        <v/>
      </c>
      <c r="E154" s="79"/>
      <c r="F154" s="87"/>
      <c r="G154" s="82" t="s">
        <v>213</v>
      </c>
      <c r="H154" s="83">
        <v>0.01</v>
      </c>
      <c r="I154" s="79" t="s">
        <v>33</v>
      </c>
      <c r="J154" s="101">
        <v>1</v>
      </c>
      <c r="K154" s="10"/>
      <c r="L154" s="11"/>
      <c r="M154" s="79"/>
      <c r="N154" s="116"/>
    </row>
    <row r="155" spans="1:21" ht="16.5" customHeight="1">
      <c r="A155" s="120"/>
      <c r="B155" s="133"/>
      <c r="C155" s="121"/>
      <c r="D155" s="9" t="str">
        <f t="shared" si="13"/>
        <v/>
      </c>
      <c r="E155" s="79"/>
      <c r="F155" s="76"/>
      <c r="G155" s="84"/>
      <c r="H155" s="103"/>
      <c r="I155" s="88"/>
      <c r="J155" s="103"/>
      <c r="K155" s="10"/>
      <c r="L155" s="11"/>
      <c r="M155" s="84"/>
      <c r="N155" s="116"/>
    </row>
    <row r="156" spans="1:21" s="34" customFormat="1" ht="16.2" customHeight="1">
      <c r="A156" s="34" t="s">
        <v>140</v>
      </c>
      <c r="B156" s="76" t="s">
        <v>177</v>
      </c>
      <c r="C156" s="66"/>
      <c r="D156" s="9" t="str">
        <f t="shared" si="13"/>
        <v/>
      </c>
      <c r="E156" s="79" t="s">
        <v>198</v>
      </c>
      <c r="F156" s="87"/>
      <c r="G156" s="79" t="s">
        <v>145</v>
      </c>
      <c r="H156" s="87"/>
      <c r="I156" s="161" t="s">
        <v>50</v>
      </c>
      <c r="J156" s="90"/>
      <c r="K156" s="10" t="s">
        <v>2</v>
      </c>
      <c r="L156" s="11"/>
      <c r="M156" s="79" t="s">
        <v>200</v>
      </c>
      <c r="N156" s="80"/>
      <c r="Q156" s="20"/>
      <c r="R156" s="20"/>
      <c r="S156" s="20"/>
      <c r="T156" s="20"/>
      <c r="U156" s="20"/>
    </row>
    <row r="157" spans="1:21" s="34" customFormat="1" ht="16.2" customHeight="1">
      <c r="A157" s="153" t="e">
        <f>#REF!</f>
        <v>#REF!</v>
      </c>
      <c r="B157" s="124" t="s">
        <v>131</v>
      </c>
      <c r="C157" s="66">
        <v>5</v>
      </c>
      <c r="D157" s="9" t="str">
        <f t="shared" si="13"/>
        <v>公斤</v>
      </c>
      <c r="E157" s="10" t="s">
        <v>199</v>
      </c>
      <c r="F157" s="76">
        <v>6</v>
      </c>
      <c r="G157" s="79" t="s">
        <v>42</v>
      </c>
      <c r="H157" s="76">
        <v>2</v>
      </c>
      <c r="I157" s="122" t="s">
        <v>50</v>
      </c>
      <c r="J157" s="83">
        <v>2.5</v>
      </c>
      <c r="K157" s="13" t="s">
        <v>14</v>
      </c>
      <c r="L157" s="14">
        <v>7</v>
      </c>
      <c r="M157" s="47" t="s">
        <v>45</v>
      </c>
      <c r="N157" s="47">
        <v>1</v>
      </c>
      <c r="Q157" s="20"/>
      <c r="R157" s="20"/>
      <c r="S157" s="20"/>
      <c r="T157" s="20"/>
      <c r="U157" s="20"/>
    </row>
    <row r="158" spans="1:21" s="34" customFormat="1" ht="16.2" customHeight="1">
      <c r="B158" s="76"/>
      <c r="C158" s="66"/>
      <c r="D158" s="9" t="str">
        <f t="shared" si="13"/>
        <v/>
      </c>
      <c r="E158" s="79"/>
      <c r="F158" s="76"/>
      <c r="G158" s="79" t="s">
        <v>47</v>
      </c>
      <c r="H158" s="76">
        <v>2</v>
      </c>
      <c r="I158" s="18"/>
      <c r="J158" s="76"/>
      <c r="K158" s="10" t="s">
        <v>16</v>
      </c>
      <c r="L158" s="11">
        <v>0.05</v>
      </c>
      <c r="M158" s="79" t="s">
        <v>51</v>
      </c>
      <c r="N158" s="80">
        <v>2</v>
      </c>
      <c r="Q158" s="20"/>
      <c r="R158" s="20"/>
      <c r="S158" s="20"/>
      <c r="T158" s="20"/>
      <c r="U158" s="20"/>
    </row>
    <row r="159" spans="1:21" s="34" customFormat="1" ht="16.2" customHeight="1">
      <c r="B159" s="76"/>
      <c r="C159" s="66"/>
      <c r="D159" s="9"/>
      <c r="E159" s="79"/>
      <c r="F159" s="76"/>
      <c r="G159" s="79" t="s">
        <v>126</v>
      </c>
      <c r="H159" s="76">
        <v>2</v>
      </c>
      <c r="I159" s="18"/>
      <c r="J159" s="76"/>
      <c r="K159" s="10"/>
      <c r="L159" s="11"/>
      <c r="M159" s="79" t="s">
        <v>52</v>
      </c>
      <c r="N159" s="80">
        <v>2</v>
      </c>
      <c r="Q159" s="20"/>
      <c r="R159" s="20"/>
      <c r="S159" s="20"/>
      <c r="T159" s="20"/>
      <c r="U159" s="20"/>
    </row>
    <row r="160" spans="1:21" s="34" customFormat="1" ht="16.2" customHeight="1">
      <c r="B160" s="76"/>
      <c r="C160" s="66"/>
      <c r="D160" s="9" t="str">
        <f t="shared" ref="D160:D173" si="15">IF(C160,"公斤","")</f>
        <v/>
      </c>
      <c r="E160" s="66"/>
      <c r="F160" s="101"/>
      <c r="G160" s="66" t="s">
        <v>105</v>
      </c>
      <c r="H160" s="101">
        <v>3</v>
      </c>
      <c r="I160" s="18"/>
      <c r="J160" s="76"/>
      <c r="K160" s="10"/>
      <c r="L160" s="11"/>
      <c r="M160" s="79" t="s">
        <v>128</v>
      </c>
      <c r="N160" s="80"/>
      <c r="Q160" s="20"/>
      <c r="R160" s="20"/>
      <c r="S160" s="20"/>
      <c r="T160" s="20"/>
      <c r="U160" s="20"/>
    </row>
    <row r="161" spans="1:21" s="34" customFormat="1" ht="16.2" customHeight="1">
      <c r="B161" s="76"/>
      <c r="C161" s="66"/>
      <c r="D161" s="9" t="str">
        <f t="shared" si="15"/>
        <v/>
      </c>
      <c r="E161" s="102"/>
      <c r="F161" s="101"/>
      <c r="G161" s="102"/>
      <c r="H161" s="101"/>
      <c r="I161" s="18"/>
      <c r="J161" s="76"/>
      <c r="K161" s="10"/>
      <c r="L161" s="11"/>
      <c r="M161" s="79"/>
      <c r="N161" s="80"/>
      <c r="Q161" s="20"/>
      <c r="R161" s="20"/>
      <c r="S161" s="20"/>
      <c r="T161" s="20"/>
      <c r="U161" s="20"/>
    </row>
    <row r="162" spans="1:21" s="34" customFormat="1" ht="16.2" customHeight="1">
      <c r="A162" s="142" t="s">
        <v>141</v>
      </c>
      <c r="B162" s="76" t="s">
        <v>1</v>
      </c>
      <c r="C162" s="66"/>
      <c r="D162" s="9" t="str">
        <f t="shared" si="15"/>
        <v/>
      </c>
      <c r="E162" s="66" t="s">
        <v>60</v>
      </c>
      <c r="F162" s="103"/>
      <c r="G162" s="79" t="s">
        <v>55</v>
      </c>
      <c r="H162" s="103"/>
      <c r="I162" s="113" t="s">
        <v>214</v>
      </c>
      <c r="J162" s="115"/>
      <c r="K162" s="10" t="s">
        <v>2</v>
      </c>
      <c r="L162" s="11"/>
      <c r="M162" s="79" t="s">
        <v>181</v>
      </c>
      <c r="N162" s="116"/>
      <c r="Q162" s="20"/>
      <c r="R162" s="20"/>
      <c r="S162" s="20"/>
      <c r="T162" s="20"/>
      <c r="U162" s="20"/>
    </row>
    <row r="163" spans="1:21" s="34" customFormat="1" ht="16.2" customHeight="1">
      <c r="A163" s="153" t="e">
        <f>#REF!</f>
        <v>#REF!</v>
      </c>
      <c r="B163" s="76" t="s">
        <v>15</v>
      </c>
      <c r="C163" s="66">
        <v>7</v>
      </c>
      <c r="D163" s="9" t="str">
        <f t="shared" si="15"/>
        <v>公斤</v>
      </c>
      <c r="E163" s="102" t="s">
        <v>146</v>
      </c>
      <c r="F163" s="101">
        <v>6</v>
      </c>
      <c r="G163" s="79" t="s">
        <v>178</v>
      </c>
      <c r="H163" s="101">
        <v>1</v>
      </c>
      <c r="I163" s="113" t="s">
        <v>26</v>
      </c>
      <c r="J163" s="118">
        <v>1.2</v>
      </c>
      <c r="K163" s="13" t="s">
        <v>14</v>
      </c>
      <c r="L163" s="14">
        <v>7</v>
      </c>
      <c r="M163" s="79" t="s">
        <v>182</v>
      </c>
      <c r="N163" s="80">
        <v>0.1</v>
      </c>
      <c r="Q163" s="20"/>
      <c r="R163" s="20"/>
      <c r="S163" s="20"/>
      <c r="T163" s="20"/>
      <c r="U163" s="20"/>
    </row>
    <row r="164" spans="1:21" s="34" customFormat="1" ht="16.2" customHeight="1">
      <c r="B164" s="76" t="s">
        <v>18</v>
      </c>
      <c r="C164" s="66">
        <v>3</v>
      </c>
      <c r="D164" s="9" t="str">
        <f t="shared" si="15"/>
        <v>公斤</v>
      </c>
      <c r="E164" s="66" t="s">
        <v>147</v>
      </c>
      <c r="F164" s="101">
        <v>3.5</v>
      </c>
      <c r="G164" s="79" t="s">
        <v>179</v>
      </c>
      <c r="H164" s="83">
        <v>1</v>
      </c>
      <c r="I164" s="82" t="s">
        <v>209</v>
      </c>
      <c r="J164" s="83">
        <v>6</v>
      </c>
      <c r="K164" s="10" t="s">
        <v>16</v>
      </c>
      <c r="L164" s="11">
        <v>0.05</v>
      </c>
      <c r="M164" s="79" t="s">
        <v>32</v>
      </c>
      <c r="N164" s="116">
        <v>1</v>
      </c>
      <c r="Q164" s="20"/>
      <c r="R164" s="20"/>
      <c r="S164" s="20"/>
      <c r="T164" s="20"/>
      <c r="U164" s="20"/>
    </row>
    <row r="165" spans="1:21" s="34" customFormat="1" ht="16.2" customHeight="1">
      <c r="B165" s="101"/>
      <c r="C165" s="102"/>
      <c r="D165" s="9" t="str">
        <f t="shared" si="15"/>
        <v/>
      </c>
      <c r="E165" s="102" t="s">
        <v>25</v>
      </c>
      <c r="F165" s="101">
        <v>0.05</v>
      </c>
      <c r="G165" s="79" t="s">
        <v>213</v>
      </c>
      <c r="H165" s="76">
        <v>0.01</v>
      </c>
      <c r="I165" s="82" t="s">
        <v>16</v>
      </c>
      <c r="J165" s="83">
        <v>0.05</v>
      </c>
      <c r="K165" s="10"/>
      <c r="L165" s="11"/>
      <c r="M165" s="79" t="s">
        <v>183</v>
      </c>
      <c r="N165" s="116"/>
      <c r="Q165" s="20"/>
      <c r="R165" s="20"/>
      <c r="S165" s="20"/>
      <c r="T165" s="20"/>
      <c r="U165" s="20"/>
    </row>
    <row r="166" spans="1:21" s="34" customFormat="1" ht="16.2" customHeight="1">
      <c r="B166" s="101"/>
      <c r="C166" s="102"/>
      <c r="D166" s="9" t="str">
        <f t="shared" si="15"/>
        <v/>
      </c>
      <c r="E166" s="102" t="s">
        <v>35</v>
      </c>
      <c r="F166" s="101">
        <v>0.5</v>
      </c>
      <c r="G166" s="79" t="s">
        <v>180</v>
      </c>
      <c r="H166" s="76">
        <v>3</v>
      </c>
      <c r="I166" s="79" t="s">
        <v>33</v>
      </c>
      <c r="J166" s="101">
        <v>1</v>
      </c>
      <c r="K166" s="10"/>
      <c r="L166" s="11"/>
      <c r="M166" s="79"/>
      <c r="N166" s="116"/>
      <c r="Q166" s="20"/>
      <c r="R166" s="20"/>
      <c r="S166" s="20"/>
      <c r="T166" s="20"/>
      <c r="U166" s="20"/>
    </row>
    <row r="167" spans="1:21" s="34" customFormat="1" ht="16.2" customHeight="1">
      <c r="B167" s="103"/>
      <c r="C167" s="121"/>
      <c r="D167" s="9" t="str">
        <f t="shared" si="15"/>
        <v/>
      </c>
      <c r="E167" s="121" t="s">
        <v>148</v>
      </c>
      <c r="F167" s="103"/>
      <c r="G167" s="79" t="s">
        <v>16</v>
      </c>
      <c r="H167" s="76">
        <v>0.05</v>
      </c>
      <c r="I167" s="88"/>
      <c r="J167" s="103"/>
      <c r="K167" s="10"/>
      <c r="L167" s="11"/>
      <c r="M167" s="84"/>
      <c r="N167" s="116"/>
      <c r="Q167" s="20"/>
      <c r="R167" s="20"/>
      <c r="S167" s="20"/>
      <c r="T167" s="20"/>
      <c r="U167" s="20"/>
    </row>
    <row r="168" spans="1:21" s="34" customFormat="1" ht="16.2" customHeight="1">
      <c r="A168" s="142" t="s">
        <v>142</v>
      </c>
      <c r="B168" s="76" t="s">
        <v>152</v>
      </c>
      <c r="C168" s="66"/>
      <c r="D168" s="9" t="str">
        <f t="shared" si="15"/>
        <v/>
      </c>
      <c r="E168" s="66" t="s">
        <v>149</v>
      </c>
      <c r="F168" s="103"/>
      <c r="G168" s="104" t="s">
        <v>192</v>
      </c>
      <c r="H168" s="103"/>
      <c r="I168" s="162" t="s">
        <v>194</v>
      </c>
      <c r="J168" s="115"/>
      <c r="K168" s="10" t="s">
        <v>2</v>
      </c>
      <c r="L168" s="11"/>
      <c r="M168" s="77" t="s">
        <v>111</v>
      </c>
      <c r="N168" s="80"/>
      <c r="Q168" s="20"/>
      <c r="R168" s="20"/>
      <c r="S168" s="20"/>
      <c r="T168" s="20"/>
      <c r="U168" s="20"/>
    </row>
    <row r="169" spans="1:21" s="34" customFormat="1" ht="16.2" customHeight="1">
      <c r="A169" s="153" t="e">
        <f>#REF!</f>
        <v>#REF!</v>
      </c>
      <c r="B169" s="76" t="s">
        <v>15</v>
      </c>
      <c r="C169" s="66">
        <v>10</v>
      </c>
      <c r="D169" s="9" t="str">
        <f t="shared" si="15"/>
        <v>公斤</v>
      </c>
      <c r="E169" s="102" t="s">
        <v>189</v>
      </c>
      <c r="F169" s="101">
        <v>6</v>
      </c>
      <c r="G169" s="113" t="s">
        <v>84</v>
      </c>
      <c r="H169" s="118">
        <v>0.2</v>
      </c>
      <c r="I169" s="113" t="s">
        <v>178</v>
      </c>
      <c r="J169" s="118">
        <v>1</v>
      </c>
      <c r="K169" s="13" t="s">
        <v>14</v>
      </c>
      <c r="L169" s="14">
        <v>7</v>
      </c>
      <c r="M169" s="79" t="s">
        <v>45</v>
      </c>
      <c r="N169" s="80">
        <v>1</v>
      </c>
      <c r="Q169" s="20"/>
      <c r="R169" s="20"/>
      <c r="S169" s="20"/>
      <c r="T169" s="20"/>
      <c r="U169" s="20"/>
    </row>
    <row r="170" spans="1:21" s="34" customFormat="1" ht="16.2" customHeight="1">
      <c r="B170" s="134" t="s">
        <v>153</v>
      </c>
      <c r="C170" s="66">
        <v>0.4</v>
      </c>
      <c r="D170" s="9" t="str">
        <f t="shared" si="15"/>
        <v>公斤</v>
      </c>
      <c r="E170" s="66" t="s">
        <v>190</v>
      </c>
      <c r="F170" s="101">
        <v>1.5</v>
      </c>
      <c r="G170" s="82" t="s">
        <v>193</v>
      </c>
      <c r="H170" s="83">
        <v>5</v>
      </c>
      <c r="I170" s="82" t="s">
        <v>195</v>
      </c>
      <c r="J170" s="83">
        <v>4</v>
      </c>
      <c r="K170" s="10" t="s">
        <v>16</v>
      </c>
      <c r="L170" s="11">
        <v>0.05</v>
      </c>
      <c r="M170" s="79" t="s">
        <v>48</v>
      </c>
      <c r="N170" s="80">
        <v>3</v>
      </c>
      <c r="Q170" s="20"/>
      <c r="R170" s="20"/>
      <c r="S170" s="20"/>
      <c r="T170" s="20"/>
      <c r="U170" s="20"/>
    </row>
    <row r="171" spans="1:21" s="34" customFormat="1" ht="16.2" customHeight="1">
      <c r="B171" s="132"/>
      <c r="C171" s="102"/>
      <c r="D171" s="9" t="str">
        <f t="shared" si="15"/>
        <v/>
      </c>
      <c r="E171" s="102" t="s">
        <v>25</v>
      </c>
      <c r="F171" s="101">
        <v>0.05</v>
      </c>
      <c r="G171" s="82" t="s">
        <v>191</v>
      </c>
      <c r="H171" s="83">
        <v>0.05</v>
      </c>
      <c r="I171" s="82" t="s">
        <v>16</v>
      </c>
      <c r="J171" s="83">
        <v>0.05</v>
      </c>
      <c r="K171" s="10"/>
      <c r="L171" s="11"/>
      <c r="M171" s="79" t="s">
        <v>46</v>
      </c>
      <c r="N171" s="80">
        <v>0.01</v>
      </c>
      <c r="Q171" s="20"/>
      <c r="R171" s="20"/>
      <c r="S171" s="20"/>
      <c r="T171" s="20"/>
      <c r="U171" s="20"/>
    </row>
    <row r="172" spans="1:21" s="34" customFormat="1" ht="16.2" customHeight="1">
      <c r="B172" s="132"/>
      <c r="C172" s="102"/>
      <c r="D172" s="9" t="str">
        <f t="shared" si="15"/>
        <v/>
      </c>
      <c r="E172" s="102"/>
      <c r="F172" s="101"/>
      <c r="G172" s="79" t="s">
        <v>85</v>
      </c>
      <c r="H172" s="101">
        <v>0.5</v>
      </c>
      <c r="I172" s="79" t="s">
        <v>33</v>
      </c>
      <c r="J172" s="101">
        <v>1</v>
      </c>
      <c r="K172" s="10"/>
      <c r="L172" s="11"/>
      <c r="M172" s="79"/>
      <c r="N172" s="116"/>
      <c r="Q172" s="20"/>
      <c r="R172" s="20"/>
      <c r="S172" s="20"/>
      <c r="T172" s="20"/>
      <c r="U172" s="20"/>
    </row>
    <row r="173" spans="1:21" s="34" customFormat="1" ht="16.2" customHeight="1">
      <c r="B173" s="133"/>
      <c r="C173" s="121"/>
      <c r="D173" s="9" t="str">
        <f t="shared" si="15"/>
        <v/>
      </c>
      <c r="E173" s="121"/>
      <c r="F173" s="103"/>
      <c r="G173" s="82"/>
      <c r="H173" s="83"/>
      <c r="I173" s="88" t="s">
        <v>196</v>
      </c>
      <c r="J173" s="103"/>
      <c r="K173" s="10"/>
      <c r="L173" s="11"/>
      <c r="M173" s="84"/>
      <c r="N173" s="116"/>
      <c r="Q173" s="20"/>
      <c r="R173" s="20"/>
      <c r="S173" s="20"/>
      <c r="T173" s="20"/>
      <c r="U173" s="20"/>
    </row>
  </sheetData>
  <mergeCells count="1">
    <mergeCell ref="B54:C54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20" orientation="landscape" r:id="rId1"/>
  <rowBreaks count="5" manualBreakCount="5">
    <brk id="27" max="13" man="1"/>
    <brk id="41" max="13" man="1"/>
    <brk id="71" max="13" man="1"/>
    <brk id="101" max="13" man="1"/>
    <brk id="131" max="13" man="1"/>
  </rowBreaks>
  <colBreaks count="1" manualBreakCount="1">
    <brk id="15" max="1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2"/>
  <sheetViews>
    <sheetView zoomScale="85" zoomScaleNormal="85" zoomScaleSheetLayoutView="130" workbookViewId="0">
      <selection activeCell="Y4" sqref="Y4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34" customWidth="1"/>
    <col min="6" max="6" width="12.6640625" style="34" customWidth="1"/>
    <col min="7" max="7" width="9" style="1" customWidth="1"/>
    <col min="8" max="8" width="12.6640625" style="1" customWidth="1"/>
    <col min="9" max="10" width="5.21875" style="1" customWidth="1"/>
    <col min="11" max="11" width="9.88671875" style="1" customWidth="1"/>
    <col min="12" max="12" width="12.88671875" style="7" customWidth="1"/>
    <col min="13" max="13" width="5.44140625" style="15" customWidth="1"/>
    <col min="14" max="14" width="5.33203125" style="20" customWidth="1"/>
    <col min="15" max="15" width="6.88671875" style="20" customWidth="1"/>
    <col min="16" max="16" width="6.33203125" style="20" customWidth="1"/>
    <col min="17" max="17" width="6" style="20" customWidth="1"/>
    <col min="18" max="19" width="6.6640625" style="20" customWidth="1"/>
    <col min="20" max="20" width="4.6640625" style="1" customWidth="1"/>
    <col min="21" max="16384" width="9" style="1"/>
  </cols>
  <sheetData>
    <row r="1" spans="1:20">
      <c r="A1" s="183">
        <v>112</v>
      </c>
      <c r="B1" s="199"/>
      <c r="C1" s="4"/>
      <c r="D1" s="4"/>
      <c r="E1" s="34">
        <v>111</v>
      </c>
      <c r="F1" s="34" t="s">
        <v>3</v>
      </c>
      <c r="G1" s="167" t="s">
        <v>87</v>
      </c>
      <c r="H1" s="31">
        <v>4</v>
      </c>
      <c r="I1" s="1" t="s">
        <v>23</v>
      </c>
      <c r="K1" s="8"/>
      <c r="L1" s="204" t="s">
        <v>19</v>
      </c>
    </row>
    <row r="2" spans="1:20">
      <c r="A2" s="185" t="s">
        <v>336</v>
      </c>
      <c r="B2" s="198" t="s">
        <v>8</v>
      </c>
      <c r="C2" s="200" t="s">
        <v>9</v>
      </c>
      <c r="D2" s="206" t="s">
        <v>337</v>
      </c>
      <c r="E2" s="207" t="s">
        <v>11</v>
      </c>
      <c r="F2" s="150" t="s">
        <v>338</v>
      </c>
      <c r="G2" s="201" t="s">
        <v>12</v>
      </c>
      <c r="H2" s="53" t="s">
        <v>339</v>
      </c>
      <c r="I2" s="41" t="s">
        <v>14</v>
      </c>
      <c r="J2" s="150" t="s">
        <v>341</v>
      </c>
      <c r="K2" s="41" t="s">
        <v>5</v>
      </c>
      <c r="L2" s="150" t="s">
        <v>342</v>
      </c>
      <c r="M2" s="205" t="s">
        <v>343</v>
      </c>
      <c r="N2" s="145" t="s">
        <v>88</v>
      </c>
      <c r="O2" s="145" t="s">
        <v>89</v>
      </c>
      <c r="P2" s="146" t="s">
        <v>90</v>
      </c>
      <c r="Q2" s="145" t="s">
        <v>91</v>
      </c>
      <c r="R2" s="145" t="s">
        <v>464</v>
      </c>
      <c r="S2" s="145" t="s">
        <v>463</v>
      </c>
      <c r="T2" s="146" t="s">
        <v>93</v>
      </c>
    </row>
    <row r="3" spans="1:20">
      <c r="A3" s="184">
        <v>45022</v>
      </c>
      <c r="B3" s="149" t="str">
        <f>A29</f>
        <v>h5</v>
      </c>
      <c r="C3" s="149" t="str">
        <f>B29</f>
        <v>白米飯</v>
      </c>
      <c r="D3" s="150" t="str">
        <f>B30&amp;B31</f>
        <v>米</v>
      </c>
      <c r="E3" s="40" t="str">
        <f>E29</f>
        <v>風味魚排</v>
      </c>
      <c r="F3" s="164" t="str">
        <f>E30&amp;E31&amp;E32&amp;E33&amp;E34</f>
        <v>魚排</v>
      </c>
      <c r="G3" s="149" t="str">
        <f>G29</f>
        <v>碎瓜豆腐</v>
      </c>
      <c r="H3" s="164" t="str">
        <f>PHONETIC(G30:G34)</f>
        <v>豬絞肉豆腐醃漬花胡瓜大蒜</v>
      </c>
      <c r="I3" s="151" t="s">
        <v>2</v>
      </c>
      <c r="J3" s="163" t="s">
        <v>344</v>
      </c>
      <c r="K3" s="166" t="str">
        <f>K29</f>
        <v>針菇湯</v>
      </c>
      <c r="L3" s="165" t="str">
        <f>PHONETIC(K30:K33)</f>
        <v>金針菇薑豬骨時蔬</v>
      </c>
      <c r="N3" s="178">
        <v>5.5</v>
      </c>
      <c r="O3" s="178">
        <v>2.2999999999999998</v>
      </c>
      <c r="P3" s="179">
        <v>1.7</v>
      </c>
      <c r="Q3" s="178">
        <v>3</v>
      </c>
      <c r="R3" s="180"/>
      <c r="S3" s="180"/>
      <c r="T3" s="181">
        <f>N3*70+O3*75+P3*25+Q3*45</f>
        <v>735</v>
      </c>
    </row>
    <row r="4" spans="1:20">
      <c r="A4" s="148">
        <f>IF(A3="","",IF(MONTH($H$1)&lt;&gt;MONTH($H$1+1),"",A3+1))</f>
        <v>45023</v>
      </c>
      <c r="B4" s="149" t="str">
        <f>A35</f>
        <v>h4</v>
      </c>
      <c r="C4" s="149" t="str">
        <f>B35</f>
        <v>糙米飯</v>
      </c>
      <c r="D4" s="150" t="str">
        <f>B36&amp;B37</f>
        <v>米糙米</v>
      </c>
      <c r="E4" s="40" t="str">
        <f>E35</f>
        <v>紅白燒肉</v>
      </c>
      <c r="F4" s="164" t="str">
        <f>PHONETIC(E36:E40)</f>
        <v>豬後腿肉白蘿蔔胡蘿蔔大蒜</v>
      </c>
      <c r="G4" s="149" t="str">
        <f>G35</f>
        <v>培根銀芽</v>
      </c>
      <c r="H4" s="164" t="str">
        <f>PHONETIC(G36:G40)</f>
        <v>培根綠豆芽韮菜大蒜</v>
      </c>
      <c r="I4" s="151" t="s">
        <v>2</v>
      </c>
      <c r="J4" s="163" t="s">
        <v>344</v>
      </c>
      <c r="K4" s="176" t="str">
        <f>K35</f>
        <v>粉圓甜湯</v>
      </c>
      <c r="L4" s="165" t="str">
        <f>PHONETIC(K36:K39)</f>
        <v>粉圓紅砂糖</v>
      </c>
      <c r="N4" s="178">
        <v>6</v>
      </c>
      <c r="O4" s="178">
        <v>2.8</v>
      </c>
      <c r="P4" s="179">
        <v>1.2</v>
      </c>
      <c r="Q4" s="178">
        <v>3</v>
      </c>
      <c r="R4" s="180"/>
      <c r="S4" s="180"/>
      <c r="T4" s="181">
        <f t="shared" ref="T4:T19" si="0">N4*70+O4*75+P4*25+Q4*45</f>
        <v>795</v>
      </c>
    </row>
    <row r="5" spans="1:20">
      <c r="A5" s="148">
        <f>IF(A4="","",IF(MONTH($H$1)&lt;&gt;MONTH($H$1+1),"",A4+3))</f>
        <v>45026</v>
      </c>
      <c r="B5" s="149" t="str">
        <f>A41</f>
        <v>i2</v>
      </c>
      <c r="C5" s="149" t="str">
        <f>B41</f>
        <v>白米飯</v>
      </c>
      <c r="D5" s="150" t="str">
        <f>B42&amp;B43</f>
        <v>米</v>
      </c>
      <c r="E5" s="40" t="str">
        <f>E41</f>
        <v>香味雞翅</v>
      </c>
      <c r="F5" s="164" t="str">
        <f>PHONETIC(E42:E46)</f>
        <v>雞翅炸雞</v>
      </c>
      <c r="G5" s="39" t="str">
        <f>G41</f>
        <v>針菇豆腐</v>
      </c>
      <c r="H5" s="164" t="str">
        <f>PHONETIC(G42:G46)</f>
        <v>豆腐金針菇豬絞肉大蒜</v>
      </c>
      <c r="I5" s="151" t="s">
        <v>2</v>
      </c>
      <c r="J5" s="163" t="s">
        <v>344</v>
      </c>
      <c r="K5" s="144" t="str">
        <f>K41</f>
        <v>海芽湯</v>
      </c>
      <c r="L5" s="165" t="str">
        <f>PHONETIC(K42:K45)</f>
        <v>乾海帶柴魚片薑</v>
      </c>
      <c r="N5" s="178">
        <v>5.5</v>
      </c>
      <c r="O5" s="178">
        <v>2.4</v>
      </c>
      <c r="P5" s="179">
        <v>1.5</v>
      </c>
      <c r="Q5" s="178">
        <v>3.1</v>
      </c>
      <c r="R5" s="180"/>
      <c r="S5" s="180"/>
      <c r="T5" s="181">
        <f t="shared" si="0"/>
        <v>742</v>
      </c>
    </row>
    <row r="6" spans="1:20">
      <c r="A6" s="148">
        <f>IF(A5="","",IF(MONTH(A5)&lt;&gt;MONTH(A5+1),"",A5+1))</f>
        <v>45027</v>
      </c>
      <c r="B6" s="149" t="str">
        <f>A47</f>
        <v>i1</v>
      </c>
      <c r="C6" s="149" t="str">
        <f>B47</f>
        <v>糙米飯</v>
      </c>
      <c r="D6" s="150" t="str">
        <f>B48&amp;B49</f>
        <v>米糙米</v>
      </c>
      <c r="E6" s="40" t="str">
        <f>E47</f>
        <v>黑椒肉片</v>
      </c>
      <c r="F6" s="164" t="str">
        <f>PHONETIC(E48:E52)</f>
        <v>豬後腿肉洋蔥胡蘿蔔大蒜黑胡椒</v>
      </c>
      <c r="G6" s="149" t="str">
        <f>G47</f>
        <v>碎脯豆干</v>
      </c>
      <c r="H6" s="164" t="str">
        <f>PHONETIC(G48:G52)</f>
        <v>豆干碎脯大蒜</v>
      </c>
      <c r="I6" s="151" t="s">
        <v>2</v>
      </c>
      <c r="J6" s="163" t="s">
        <v>344</v>
      </c>
      <c r="K6" s="144" t="str">
        <f>K47</f>
        <v>時蔬湯</v>
      </c>
      <c r="L6" s="165" t="str">
        <f>PHONETIC(K48:K51)</f>
        <v>時蔬胡蘿蔔薑豬骨</v>
      </c>
      <c r="N6" s="178">
        <v>5</v>
      </c>
      <c r="O6" s="178">
        <v>2.2999999999999998</v>
      </c>
      <c r="P6" s="179">
        <v>1.9</v>
      </c>
      <c r="Q6" s="178">
        <v>3</v>
      </c>
      <c r="R6" s="180"/>
      <c r="S6" s="180"/>
      <c r="T6" s="181">
        <f t="shared" si="0"/>
        <v>705</v>
      </c>
    </row>
    <row r="7" spans="1:20">
      <c r="A7" s="148">
        <f t="shared" ref="A7:A12" si="1">IF(A6="","",IF(MONTH(A6)&lt;&gt;MONTH(A6+1),"",A6+1))</f>
        <v>45028</v>
      </c>
      <c r="B7" s="149" t="str">
        <f>A53</f>
        <v>i3</v>
      </c>
      <c r="C7" s="39" t="str">
        <f>B53</f>
        <v>西式特餐</v>
      </c>
      <c r="D7" s="150" t="str">
        <f>B54&amp;B55</f>
        <v>義大利麵</v>
      </c>
      <c r="E7" s="40" t="str">
        <f>E53</f>
        <v>香酥雞塊</v>
      </c>
      <c r="F7" s="164" t="str">
        <f>PHONETIC(E54:E58)</f>
        <v>冷凍雞塊</v>
      </c>
      <c r="G7" s="149" t="str">
        <f>G53</f>
        <v>茄汁配料</v>
      </c>
      <c r="H7" s="164" t="str">
        <f>PHONETIC(G54:G58)</f>
        <v>豬絞肉番茄糊馬鈴薯胡蘿蔔大蒜</v>
      </c>
      <c r="I7" s="151" t="s">
        <v>2</v>
      </c>
      <c r="J7" s="163" t="s">
        <v>344</v>
      </c>
      <c r="K7" s="144" t="str">
        <f>K53</f>
        <v>玉米濃湯</v>
      </c>
      <c r="L7" s="165" t="str">
        <f>PHONETIC(K54:K58)</f>
        <v>雞蛋玉米粒罐頭玉米醬罐頭玉米濃湯粉</v>
      </c>
      <c r="N7" s="178">
        <v>4.5</v>
      </c>
      <c r="O7" s="178">
        <v>2.5</v>
      </c>
      <c r="P7" s="179">
        <v>1.5</v>
      </c>
      <c r="Q7" s="178">
        <v>3</v>
      </c>
      <c r="R7" s="180"/>
      <c r="S7" s="180"/>
      <c r="T7" s="181">
        <f t="shared" si="0"/>
        <v>675</v>
      </c>
    </row>
    <row r="8" spans="1:20">
      <c r="A8" s="148">
        <f>IF(A7="","",IF(MONTH(A7)&lt;&gt;MONTH(A7+1),"",A7+1))</f>
        <v>45029</v>
      </c>
      <c r="B8" s="149" t="str">
        <f>A59</f>
        <v>i4</v>
      </c>
      <c r="C8" s="39" t="str">
        <f>B59</f>
        <v>糙米飯</v>
      </c>
      <c r="D8" s="150" t="str">
        <f>B60&amp;B61</f>
        <v>米糙米</v>
      </c>
      <c r="E8" s="40" t="str">
        <f>E59</f>
        <v>咖哩絞肉</v>
      </c>
      <c r="F8" s="164" t="str">
        <f>PHONETIC(E60:E64)</f>
        <v>豬絞肉馬鈴薯洋蔥胡蘿蔔咖哩粉</v>
      </c>
      <c r="G8" s="149" t="str">
        <f>G59</f>
        <v>火腿雙享</v>
      </c>
      <c r="H8" s="164" t="str">
        <f>PHONETIC(G60:G64)</f>
        <v>切片火腿(雞肉)</v>
      </c>
      <c r="I8" s="151" t="s">
        <v>2</v>
      </c>
      <c r="J8" s="163" t="s">
        <v>344</v>
      </c>
      <c r="K8" s="166" t="str">
        <f>K59</f>
        <v>仙草甜湯</v>
      </c>
      <c r="L8" s="165" t="str">
        <f>PHONETIC(K60:K64)</f>
        <v>仙草紅砂糖</v>
      </c>
      <c r="N8" s="178">
        <v>5</v>
      </c>
      <c r="O8" s="178">
        <v>2.5</v>
      </c>
      <c r="P8" s="179">
        <v>1.6</v>
      </c>
      <c r="Q8" s="178">
        <v>3.1</v>
      </c>
      <c r="R8" s="180"/>
      <c r="S8" s="180"/>
      <c r="T8" s="181">
        <f t="shared" si="0"/>
        <v>717</v>
      </c>
    </row>
    <row r="9" spans="1:20">
      <c r="A9" s="148">
        <f>IF(A8="","",IF(MONTH(A8)&lt;&gt;MONTH(A8+1),"",A8+1))</f>
        <v>45030</v>
      </c>
      <c r="B9" s="149" t="str">
        <f>A65</f>
        <v>i5</v>
      </c>
      <c r="C9" s="39" t="str">
        <f>B65</f>
        <v>燕麥飯</v>
      </c>
      <c r="D9" s="150" t="str">
        <f>B66&amp;B67</f>
        <v>米燕麥</v>
      </c>
      <c r="E9" s="40" t="str">
        <f>E65</f>
        <v>筍干燒肉</v>
      </c>
      <c r="F9" s="164" t="str">
        <f>PHONETIC(E66:E70)</f>
        <v>豬後腿肉麻竹筍干麵輪大蒜</v>
      </c>
      <c r="G9" s="39" t="str">
        <f>G65</f>
        <v>香味薯餅</v>
      </c>
      <c r="H9" s="164" t="str">
        <f>PHONETIC(G66:G70)</f>
        <v>薯餅</v>
      </c>
      <c r="I9" s="151" t="s">
        <v>2</v>
      </c>
      <c r="J9" s="163" t="s">
        <v>344</v>
      </c>
      <c r="K9" s="144" t="str">
        <f>K65</f>
        <v>味噌芽湯</v>
      </c>
      <c r="L9" s="165" t="str">
        <f>PHONETIC(K66:K69)</f>
        <v>乾海帶味噌薑</v>
      </c>
      <c r="N9" s="178">
        <v>6</v>
      </c>
      <c r="O9" s="178">
        <v>2.5</v>
      </c>
      <c r="P9" s="179">
        <v>1.2</v>
      </c>
      <c r="Q9" s="178">
        <v>2.9</v>
      </c>
      <c r="R9" s="180"/>
      <c r="S9" s="180"/>
      <c r="T9" s="181">
        <f t="shared" si="0"/>
        <v>768</v>
      </c>
    </row>
    <row r="10" spans="1:20">
      <c r="A10" s="148">
        <f>IF(A9="","",IF(MONTH(A9)&lt;&gt;MONTH(A9+1),"",A9+3))</f>
        <v>45033</v>
      </c>
      <c r="B10" s="149" t="str">
        <f>A71</f>
        <v>j1</v>
      </c>
      <c r="C10" s="39" t="str">
        <f>B71</f>
        <v>白米飯</v>
      </c>
      <c r="D10" s="150" t="str">
        <f>B72&amp;B73</f>
        <v>米</v>
      </c>
      <c r="E10" s="40" t="str">
        <f>E71</f>
        <v>茄汁豬柳</v>
      </c>
      <c r="F10" s="164" t="str">
        <f>PHONETIC(E72:E76)</f>
        <v>豬後腿肉馬鈴薯番茄糊大蒜番茄醬</v>
      </c>
      <c r="G10" s="39" t="str">
        <f>G71</f>
        <v>木須蛋香</v>
      </c>
      <c r="H10" s="164" t="str">
        <f>PHONETIC(G72:G76)</f>
        <v>雞蛋時蔬洋蔥胡蘿蔔乾木耳</v>
      </c>
      <c r="I10" s="151" t="s">
        <v>2</v>
      </c>
      <c r="J10" s="163" t="s">
        <v>344</v>
      </c>
      <c r="K10" s="144" t="str">
        <f>K71</f>
        <v>金針湯</v>
      </c>
      <c r="L10" s="165" t="str">
        <f>PHONETIC(K72:K75)</f>
        <v>金針菜乾榨菜薑豬骨</v>
      </c>
      <c r="N10" s="178">
        <v>5</v>
      </c>
      <c r="O10" s="178">
        <v>2.7</v>
      </c>
      <c r="P10" s="179">
        <v>1.3</v>
      </c>
      <c r="Q10" s="178">
        <v>3</v>
      </c>
      <c r="R10" s="180"/>
      <c r="S10" s="180"/>
      <c r="T10" s="181">
        <f t="shared" si="0"/>
        <v>720</v>
      </c>
    </row>
    <row r="11" spans="1:20">
      <c r="A11" s="148">
        <f>IF(A10="","",IF(MONTH(A10)&lt;&gt;MONTH(A10+1),"",A10+1))</f>
        <v>45034</v>
      </c>
      <c r="B11" s="149" t="str">
        <f>A77</f>
        <v>j2</v>
      </c>
      <c r="C11" s="39" t="str">
        <f>B77</f>
        <v>糙米飯</v>
      </c>
      <c r="D11" s="150" t="str">
        <f>B78&amp;B79</f>
        <v>米糙米</v>
      </c>
      <c r="E11" s="40" t="str">
        <f>E77</f>
        <v>醬瓜雞翅</v>
      </c>
      <c r="F11" s="164" t="str">
        <f>PHONETIC(E78:E82)</f>
        <v>三節翅大蒜醃漬花胡瓜</v>
      </c>
      <c r="G11" s="149" t="str">
        <f>G77</f>
        <v>毛豆時蔬</v>
      </c>
      <c r="H11" s="164" t="str">
        <f>PHONETIC(G78:G82)</f>
        <v>冷凍毛豆仁時蔬豆腐大蒜</v>
      </c>
      <c r="I11" s="151" t="s">
        <v>2</v>
      </c>
      <c r="J11" s="163" t="s">
        <v>344</v>
      </c>
      <c r="K11" s="144" t="str">
        <f>K77</f>
        <v>海芽蛋花湯</v>
      </c>
      <c r="L11" s="165" t="str">
        <f>PHONETIC(K78:K82)</f>
        <v>乾海帶雞蛋薑</v>
      </c>
      <c r="N11" s="178">
        <v>5</v>
      </c>
      <c r="O11" s="178">
        <v>2.6</v>
      </c>
      <c r="P11" s="179">
        <v>1.2</v>
      </c>
      <c r="Q11" s="178">
        <v>2.8</v>
      </c>
      <c r="R11" s="180"/>
      <c r="S11" s="180"/>
      <c r="T11" s="181">
        <f t="shared" si="0"/>
        <v>701</v>
      </c>
    </row>
    <row r="12" spans="1:20">
      <c r="A12" s="148">
        <f t="shared" si="1"/>
        <v>45035</v>
      </c>
      <c r="B12" s="149" t="str">
        <f>A83</f>
        <v>j3</v>
      </c>
      <c r="C12" s="39" t="str">
        <f>B83</f>
        <v>刈包特餐</v>
      </c>
      <c r="D12" s="150" t="str">
        <f>B84&amp;B85</f>
        <v>刈包</v>
      </c>
      <c r="E12" s="40" t="str">
        <f>E83</f>
        <v>酸菜絞肉</v>
      </c>
      <c r="F12" s="164" t="str">
        <f>PHONETIC(E84:E88)</f>
        <v>豬絞肉酸菜大蒜</v>
      </c>
      <c r="G12" s="39" t="str">
        <f>G83</f>
        <v>清香蔬菜</v>
      </c>
      <c r="H12" s="164" t="str">
        <f>PHONETIC(G84:G88)</f>
        <v>肉絲時蔬胡蘿蔔大蒜</v>
      </c>
      <c r="I12" s="151" t="s">
        <v>2</v>
      </c>
      <c r="J12" s="163" t="s">
        <v>344</v>
      </c>
      <c r="K12" s="144" t="str">
        <f>K83</f>
        <v>糙米粥</v>
      </c>
      <c r="L12" s="165" t="str">
        <f>PHONETIC(K84:K88)</f>
        <v>雞蛋糙米乾香菇胡蘿蔔時蔬</v>
      </c>
      <c r="N12" s="178">
        <v>4.5999999999999996</v>
      </c>
      <c r="O12" s="178">
        <v>2.5</v>
      </c>
      <c r="P12" s="179">
        <v>1.5</v>
      </c>
      <c r="Q12" s="178">
        <v>2.8</v>
      </c>
      <c r="R12" s="180"/>
      <c r="S12" s="180"/>
      <c r="T12" s="181">
        <f t="shared" si="0"/>
        <v>673</v>
      </c>
    </row>
    <row r="13" spans="1:20">
      <c r="A13" s="148">
        <f>IF(A12="","",IF(MONTH(A12)&lt;&gt;MONTH(A12+1),"",A12+1))</f>
        <v>45036</v>
      </c>
      <c r="B13" s="149" t="str">
        <f>A89</f>
        <v>j4</v>
      </c>
      <c r="C13" s="39" t="str">
        <f>B89</f>
        <v>糙米飯</v>
      </c>
      <c r="D13" s="150" t="str">
        <f>B90&amp;B91</f>
        <v>米糙米</v>
      </c>
      <c r="E13" s="40" t="str">
        <f>E89</f>
        <v>豆瓣燒魚</v>
      </c>
      <c r="F13" s="164" t="str">
        <f>PHONETIC(E90:E94)</f>
        <v>鯊魚白蘿蔔大蒜胡蘿蔔豆瓣醬</v>
      </c>
      <c r="G13" s="39" t="str">
        <f>G89</f>
        <v>打拋海帶</v>
      </c>
      <c r="H13" s="164" t="str">
        <f>PHONETIC(G90:G94)</f>
        <v>豬後腿肉乾海帶打拋醬大蒜</v>
      </c>
      <c r="I13" s="151" t="s">
        <v>2</v>
      </c>
      <c r="J13" s="163" t="s">
        <v>344</v>
      </c>
      <c r="K13" s="166" t="str">
        <f>K89</f>
        <v>花豆甜湯</v>
      </c>
      <c r="L13" s="165" t="str">
        <f>PHONETIC(K90:K93)</f>
        <v>花豆紅砂糖</v>
      </c>
      <c r="N13" s="178">
        <v>6</v>
      </c>
      <c r="O13" s="178">
        <v>2.4</v>
      </c>
      <c r="P13" s="179">
        <v>1.8</v>
      </c>
      <c r="Q13" s="178">
        <v>2.8</v>
      </c>
      <c r="R13" s="180"/>
      <c r="S13" s="180"/>
      <c r="T13" s="181">
        <f t="shared" si="0"/>
        <v>771</v>
      </c>
    </row>
    <row r="14" spans="1:20">
      <c r="A14" s="148">
        <f t="shared" ref="A14" si="2">IF(A13="","",IF(MONTH(A13)&lt;&gt;MONTH(A13+1),"",A13+1))</f>
        <v>45037</v>
      </c>
      <c r="B14" s="149" t="str">
        <f>A95</f>
        <v>j5</v>
      </c>
      <c r="C14" s="39" t="str">
        <f>B95</f>
        <v>芝麻飯</v>
      </c>
      <c r="D14" s="150" t="str">
        <f>B96&amp;B97</f>
        <v>米芝麻(熟)</v>
      </c>
      <c r="E14" s="40" t="str">
        <f>E95</f>
        <v>泡菜肉片</v>
      </c>
      <c r="F14" s="164" t="str">
        <f>PHONETIC(E96:E100)</f>
        <v>豬後腿肉韓式泡菜大蒜匈牙利紅椒</v>
      </c>
      <c r="G14" s="40" t="str">
        <f>G95</f>
        <v>魚香豆干</v>
      </c>
      <c r="H14" s="164" t="str">
        <f>PHONETIC(G96:G100)</f>
        <v>豆干大蒜</v>
      </c>
      <c r="I14" s="151" t="s">
        <v>2</v>
      </c>
      <c r="J14" s="163" t="s">
        <v>344</v>
      </c>
      <c r="K14" s="182" t="str">
        <f>K95</f>
        <v>豆漿</v>
      </c>
      <c r="L14" s="164" t="str">
        <f>PHONETIC(K96:K100)</f>
        <v>黃豆(廚房現磨現煮)紅砂糖</v>
      </c>
      <c r="N14" s="178">
        <v>5</v>
      </c>
      <c r="O14" s="178">
        <v>3.5</v>
      </c>
      <c r="P14" s="179">
        <v>1.6</v>
      </c>
      <c r="Q14" s="178">
        <v>2.9</v>
      </c>
      <c r="R14" s="180"/>
      <c r="S14" s="180"/>
      <c r="T14" s="181">
        <f t="shared" si="0"/>
        <v>783</v>
      </c>
    </row>
    <row r="15" spans="1:20">
      <c r="A15" s="148">
        <f>IF(A14="","",IF(MONTH(A14)&lt;&gt;MONTH(A14+1),"",A14+3))</f>
        <v>45040</v>
      </c>
      <c r="B15" s="149" t="str">
        <f>A101</f>
        <v>k1</v>
      </c>
      <c r="C15" s="39" t="str">
        <f>B101</f>
        <v>白米飯</v>
      </c>
      <c r="D15" s="150" t="str">
        <f>B102&amp;B103</f>
        <v>米</v>
      </c>
      <c r="E15" s="40" t="str">
        <f>E101</f>
        <v>調味雞翅</v>
      </c>
      <c r="F15" s="164" t="str">
        <f>PHONETIC(E102:E106)</f>
        <v>調味雞翅椒鹽粉</v>
      </c>
      <c r="G15" s="40" t="str">
        <f>G101</f>
        <v>鮮菇豆腐</v>
      </c>
      <c r="H15" s="164" t="str">
        <f>PHONETIC(G102:G106)</f>
        <v>豆腐金針菇乾香菇胡蘿蔔大蒜</v>
      </c>
      <c r="I15" s="151" t="s">
        <v>2</v>
      </c>
      <c r="J15" s="163" t="s">
        <v>344</v>
      </c>
      <c r="K15" s="40" t="str">
        <f>K101</f>
        <v>味噌湯</v>
      </c>
      <c r="L15" s="164" t="str">
        <f>PHONETIC(K102:K106)</f>
        <v>乾海帶味噌薑柴魚片</v>
      </c>
      <c r="N15" s="178">
        <v>5.3</v>
      </c>
      <c r="O15" s="178">
        <v>2.8</v>
      </c>
      <c r="P15" s="179">
        <v>1.7</v>
      </c>
      <c r="Q15" s="178">
        <v>2.9</v>
      </c>
      <c r="R15" s="180"/>
      <c r="S15" s="180"/>
      <c r="T15" s="181">
        <f t="shared" si="0"/>
        <v>754</v>
      </c>
    </row>
    <row r="16" spans="1:20">
      <c r="A16" s="148">
        <f>IF(A15="","",IF(MONTH(A15)&lt;&gt;MONTH(A15+1),"",A15+1))</f>
        <v>45041</v>
      </c>
      <c r="B16" s="149" t="str">
        <f>A107</f>
        <v>k2</v>
      </c>
      <c r="C16" s="39" t="str">
        <f>B107</f>
        <v>糙米飯</v>
      </c>
      <c r="D16" s="150" t="str">
        <f>B108&amp;B109</f>
        <v>米糙米</v>
      </c>
      <c r="E16" s="40" t="str">
        <f>E107</f>
        <v>咖哩肉片</v>
      </c>
      <c r="F16" s="164" t="str">
        <f>PHONETIC(E108:E112)</f>
        <v>豬後腿肉馬鈴薯洋蔥胡蘿蔔咖哩粉</v>
      </c>
      <c r="G16" s="182" t="str">
        <f>G107</f>
        <v>蛋香瓜苗</v>
      </c>
      <c r="H16" s="164" t="str">
        <f>PHONETIC(G108:G112)</f>
        <v>雞蛋隼人瓜苗大蒜</v>
      </c>
      <c r="I16" s="151" t="s">
        <v>2</v>
      </c>
      <c r="J16" s="163" t="s">
        <v>344</v>
      </c>
      <c r="K16" s="40" t="str">
        <f>K107</f>
        <v>金針湯</v>
      </c>
      <c r="L16" s="164" t="str">
        <f>PHONETIC(K108:K112)</f>
        <v>金針菜乾榨菜薑豬骨</v>
      </c>
      <c r="N16" s="178">
        <v>6</v>
      </c>
      <c r="O16" s="178">
        <v>3</v>
      </c>
      <c r="P16" s="179">
        <v>1.2</v>
      </c>
      <c r="Q16" s="178">
        <v>3</v>
      </c>
      <c r="R16" s="180"/>
      <c r="S16" s="180"/>
      <c r="T16" s="181">
        <f t="shared" si="0"/>
        <v>810</v>
      </c>
    </row>
    <row r="17" spans="1:26">
      <c r="A17" s="148">
        <f t="shared" ref="A17:A19" si="3">IF(A16="","",IF(MONTH(A16)&lt;&gt;MONTH(A16+1),"",A16+1))</f>
        <v>45042</v>
      </c>
      <c r="B17" s="149" t="str">
        <f>A113</f>
        <v>k3</v>
      </c>
      <c r="C17" s="39" t="str">
        <f>B113</f>
        <v>泰式特餐</v>
      </c>
      <c r="D17" s="150" t="str">
        <f>B114&amp;B115</f>
        <v>米糙米</v>
      </c>
      <c r="E17" s="40" t="str">
        <f>E113</f>
        <v>打拋豬</v>
      </c>
      <c r="F17" s="164" t="str">
        <f>PHONETIC(E114:E118)</f>
        <v>豬絞肉時蔬打拋醬大蒜</v>
      </c>
      <c r="G17" s="40" t="str">
        <f>G113</f>
        <v>甜辣魚丸</v>
      </c>
      <c r="H17" s="164" t="str">
        <f>PHONETIC(G114:G118)</f>
        <v>虱目魚丸甜辣醬</v>
      </c>
      <c r="I17" s="151" t="s">
        <v>2</v>
      </c>
      <c r="J17" s="163" t="s">
        <v>344</v>
      </c>
      <c r="K17" s="40" t="str">
        <f>K113</f>
        <v>冬蔭功湯</v>
      </c>
      <c r="L17" s="164" t="str">
        <f>PHONETIC(K114:K118)</f>
        <v>金針菇洋蔥番茄糊豬骨南薑</v>
      </c>
      <c r="N17" s="178">
        <v>5</v>
      </c>
      <c r="O17" s="178">
        <v>2.7</v>
      </c>
      <c r="P17" s="179">
        <v>1.9</v>
      </c>
      <c r="Q17" s="178">
        <v>3</v>
      </c>
      <c r="R17" s="180"/>
      <c r="S17" s="180"/>
      <c r="T17" s="181">
        <f t="shared" si="0"/>
        <v>735</v>
      </c>
    </row>
    <row r="18" spans="1:26">
      <c r="A18" s="148">
        <f t="shared" si="3"/>
        <v>45043</v>
      </c>
      <c r="B18" s="149" t="str">
        <f>A119</f>
        <v>k4</v>
      </c>
      <c r="C18" s="39" t="str">
        <f>B119</f>
        <v>糙米飯</v>
      </c>
      <c r="D18" s="150" t="str">
        <f>B120&amp;B121</f>
        <v>米糙米</v>
      </c>
      <c r="E18" s="40" t="str">
        <f>E119</f>
        <v>沙茶魷魚</v>
      </c>
      <c r="F18" s="164" t="str">
        <f>PHONETIC(E120:E124)</f>
        <v>阿根廷魷白蘿蔔大蒜胡蘿蔔沙茶醬</v>
      </c>
      <c r="G18" s="40" t="str">
        <f>G119</f>
        <v>培根芽菜</v>
      </c>
      <c r="H18" s="164" t="str">
        <f>PHONETIC(G120:G124)</f>
        <v>培根綠豆芽韮菜大蒜</v>
      </c>
      <c r="I18" s="151" t="s">
        <v>2</v>
      </c>
      <c r="J18" s="163" t="s">
        <v>344</v>
      </c>
      <c r="K18" s="40" t="str">
        <f>K119</f>
        <v>綠豆湯</v>
      </c>
      <c r="L18" s="164" t="str">
        <f>PHONETIC(K120:K124)</f>
        <v>綠豆紅砂糖</v>
      </c>
      <c r="N18" s="178">
        <v>6</v>
      </c>
      <c r="O18" s="178">
        <v>2.7</v>
      </c>
      <c r="P18" s="179">
        <v>1.5</v>
      </c>
      <c r="Q18" s="178">
        <v>3</v>
      </c>
      <c r="R18" s="180"/>
      <c r="S18" s="180"/>
      <c r="T18" s="181">
        <f t="shared" si="0"/>
        <v>795</v>
      </c>
    </row>
    <row r="19" spans="1:26">
      <c r="A19" s="148">
        <f t="shared" si="3"/>
        <v>45044</v>
      </c>
      <c r="B19" s="149" t="str">
        <f>A125</f>
        <v>k5</v>
      </c>
      <c r="C19" s="149" t="str">
        <f>B125</f>
        <v>紅藜飯</v>
      </c>
      <c r="D19" s="150" t="str">
        <f>B126&amp;B127</f>
        <v>米紅藜</v>
      </c>
      <c r="E19" s="40" t="str">
        <f>E125</f>
        <v>壽喜燒肉</v>
      </c>
      <c r="F19" s="164" t="str">
        <f>PHONETIC(E126:E130)</f>
        <v>豬後腿肉時蔬胡蘿蔔大蒜</v>
      </c>
      <c r="G19" s="40" t="str">
        <f>G125</f>
        <v>參蔬蛋香</v>
      </c>
      <c r="H19" s="164" t="str">
        <f>PHONETIC(G126:G130)</f>
        <v>雞蛋時蔬洋蔥乾木耳</v>
      </c>
      <c r="I19" s="151" t="s">
        <v>2</v>
      </c>
      <c r="J19" s="163" t="s">
        <v>344</v>
      </c>
      <c r="K19" s="40" t="str">
        <f>K125</f>
        <v>時瓜湯</v>
      </c>
      <c r="L19" s="164" t="str">
        <f>PHONETIC(K126:K130)</f>
        <v>時瓜胡蘿蔔薑豬骨</v>
      </c>
      <c r="N19" s="178">
        <v>5</v>
      </c>
      <c r="O19" s="178">
        <v>2.7</v>
      </c>
      <c r="P19" s="179">
        <v>1.9</v>
      </c>
      <c r="Q19" s="178">
        <v>3</v>
      </c>
      <c r="R19" s="180"/>
      <c r="S19" s="180"/>
      <c r="T19" s="181">
        <f t="shared" si="0"/>
        <v>735</v>
      </c>
    </row>
    <row r="20" spans="1:26">
      <c r="A20" s="2" t="s">
        <v>6</v>
      </c>
      <c r="B20" s="1"/>
      <c r="C20" s="4"/>
      <c r="D20" s="4"/>
      <c r="E20" s="167"/>
      <c r="F20" s="167"/>
      <c r="G20" s="4"/>
      <c r="H20" s="4"/>
      <c r="I20" s="4"/>
      <c r="J20" s="4"/>
      <c r="K20" s="4"/>
      <c r="L20" s="8"/>
      <c r="M20" s="16"/>
      <c r="N20" s="21"/>
      <c r="O20" s="21"/>
      <c r="P20" s="21"/>
      <c r="Q20" s="21"/>
      <c r="R20" s="21"/>
      <c r="S20" s="21"/>
      <c r="T20" s="4"/>
    </row>
    <row r="21" spans="1:26" ht="16.2" customHeight="1">
      <c r="A21" s="32" t="s">
        <v>20</v>
      </c>
      <c r="B21" s="6"/>
      <c r="C21" s="3"/>
      <c r="D21" s="3"/>
    </row>
    <row r="22" spans="1:26" s="26" customFormat="1" ht="16.2" customHeight="1">
      <c r="A22" s="48" t="s">
        <v>21</v>
      </c>
      <c r="B22" s="49" t="s">
        <v>44</v>
      </c>
      <c r="C22" s="27"/>
      <c r="D22" s="27"/>
      <c r="E22" s="32"/>
      <c r="F22" s="155"/>
      <c r="G22" s="48"/>
      <c r="L22" s="28"/>
      <c r="M22" s="29"/>
      <c r="N22" s="30"/>
      <c r="O22" s="30"/>
      <c r="P22" s="30"/>
      <c r="Q22" s="30"/>
      <c r="R22" s="30"/>
      <c r="S22" s="30"/>
    </row>
    <row r="23" spans="1:26" s="48" customFormat="1" ht="16.2">
      <c r="B23" s="48" t="s">
        <v>197</v>
      </c>
      <c r="C23" s="49"/>
      <c r="D23" s="49" t="s">
        <v>380</v>
      </c>
      <c r="L23" s="50"/>
      <c r="M23" s="50"/>
      <c r="N23" s="51"/>
      <c r="O23" s="51"/>
      <c r="P23" s="51"/>
      <c r="Q23" s="51"/>
      <c r="R23" s="51"/>
      <c r="S23" s="51"/>
    </row>
    <row r="24" spans="1:26" s="48" customFormat="1" ht="16.2">
      <c r="B24" s="49" t="s">
        <v>201</v>
      </c>
      <c r="C24" s="49"/>
      <c r="D24" s="49" t="s">
        <v>379</v>
      </c>
      <c r="L24" s="50"/>
      <c r="M24" s="50"/>
      <c r="N24" s="51"/>
      <c r="O24" s="51"/>
      <c r="P24" s="51"/>
      <c r="Q24" s="51"/>
      <c r="R24" s="51"/>
      <c r="S24" s="51"/>
    </row>
    <row r="25" spans="1:26" s="48" customFormat="1" ht="16.2">
      <c r="A25" s="48" t="s">
        <v>202</v>
      </c>
      <c r="B25" s="49" t="s">
        <v>22</v>
      </c>
      <c r="C25" s="49"/>
      <c r="D25" s="49"/>
      <c r="L25" s="50"/>
      <c r="M25" s="50"/>
      <c r="N25" s="51"/>
      <c r="O25" s="51"/>
      <c r="P25" s="51"/>
      <c r="Q25" s="51"/>
      <c r="R25" s="51"/>
      <c r="S25" s="51"/>
    </row>
    <row r="26" spans="1:26" s="48" customFormat="1" ht="16.2">
      <c r="C26" s="49"/>
      <c r="D26" s="49"/>
      <c r="L26" s="50"/>
      <c r="M26" s="50"/>
      <c r="N26" s="51"/>
      <c r="O26" s="51"/>
      <c r="P26" s="51"/>
      <c r="Q26" s="51"/>
      <c r="R26" s="51"/>
      <c r="S26" s="51"/>
    </row>
    <row r="27" spans="1:26">
      <c r="A27" s="135" t="s">
        <v>7</v>
      </c>
      <c r="B27" s="12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4"/>
    </row>
    <row r="28" spans="1:26">
      <c r="A28" s="67" t="s">
        <v>8</v>
      </c>
      <c r="B28" s="126" t="s">
        <v>9</v>
      </c>
      <c r="C28" s="38" t="s">
        <v>24</v>
      </c>
      <c r="D28" s="39" t="s">
        <v>10</v>
      </c>
      <c r="E28" s="38" t="s">
        <v>11</v>
      </c>
      <c r="F28" s="38" t="s">
        <v>24</v>
      </c>
      <c r="G28" s="41" t="s">
        <v>12</v>
      </c>
      <c r="H28" s="38" t="s">
        <v>24</v>
      </c>
      <c r="I28" s="42" t="s">
        <v>14</v>
      </c>
      <c r="J28" s="38" t="s">
        <v>24</v>
      </c>
      <c r="K28" s="41" t="s">
        <v>5</v>
      </c>
      <c r="L28" s="43" t="s">
        <v>29</v>
      </c>
      <c r="O28" s="44"/>
      <c r="P28" s="44"/>
      <c r="Q28" s="45"/>
      <c r="R28" s="44"/>
      <c r="S28" s="44"/>
      <c r="T28" s="46"/>
      <c r="U28" s="46"/>
      <c r="V28" s="46"/>
      <c r="W28" s="46"/>
      <c r="X28" s="46"/>
      <c r="Y28" s="46"/>
    </row>
    <row r="29" spans="1:26" s="12" customFormat="1" ht="16.5" customHeight="1">
      <c r="A29" s="68" t="s">
        <v>223</v>
      </c>
      <c r="B29" s="127" t="s">
        <v>460</v>
      </c>
      <c r="C29" s="69"/>
      <c r="D29" s="35"/>
      <c r="E29" s="69" t="s">
        <v>224</v>
      </c>
      <c r="F29" s="70"/>
      <c r="G29" s="168" t="s">
        <v>331</v>
      </c>
      <c r="H29" s="70"/>
      <c r="I29" s="36" t="s">
        <v>2</v>
      </c>
      <c r="J29" s="37"/>
      <c r="K29" s="73" t="s">
        <v>236</v>
      </c>
      <c r="L29" s="74"/>
      <c r="O29" s="22"/>
      <c r="P29" s="22"/>
      <c r="Q29" s="25"/>
      <c r="R29" s="22"/>
      <c r="S29" s="22"/>
    </row>
    <row r="30" spans="1:26" s="12" customFormat="1" ht="16.5" customHeight="1">
      <c r="A30" s="75">
        <f>A3</f>
        <v>45022</v>
      </c>
      <c r="B30" s="76" t="s">
        <v>15</v>
      </c>
      <c r="C30" s="66">
        <v>10</v>
      </c>
      <c r="D30" s="9" t="str">
        <f t="shared" ref="D30" si="4">IF(C30,"公斤","")</f>
        <v>公斤</v>
      </c>
      <c r="E30" s="69" t="s">
        <v>225</v>
      </c>
      <c r="F30" s="76">
        <v>6.5</v>
      </c>
      <c r="G30" s="79" t="s">
        <v>135</v>
      </c>
      <c r="H30" s="101">
        <v>1</v>
      </c>
      <c r="I30" s="13" t="s">
        <v>215</v>
      </c>
      <c r="J30" s="14">
        <v>7</v>
      </c>
      <c r="K30" s="79" t="s">
        <v>136</v>
      </c>
      <c r="L30" s="80">
        <v>0.6</v>
      </c>
      <c r="O30" s="22"/>
      <c r="P30" s="22"/>
      <c r="Q30" s="23"/>
      <c r="R30" s="22"/>
      <c r="S30" s="22"/>
    </row>
    <row r="31" spans="1:26" s="12" customFormat="1" ht="16.5" customHeight="1">
      <c r="A31" s="81"/>
      <c r="B31" s="130"/>
      <c r="C31" s="66"/>
      <c r="D31" s="9"/>
      <c r="E31" s="66"/>
      <c r="F31" s="76"/>
      <c r="G31" s="79" t="s">
        <v>79</v>
      </c>
      <c r="H31" s="76">
        <v>5</v>
      </c>
      <c r="I31" s="10" t="s">
        <v>16</v>
      </c>
      <c r="J31" s="11">
        <v>0.05</v>
      </c>
      <c r="K31" s="79" t="s">
        <v>27</v>
      </c>
      <c r="L31" s="80">
        <v>0.01</v>
      </c>
      <c r="O31" s="22"/>
      <c r="P31" s="22"/>
      <c r="Q31" s="23"/>
      <c r="R31" s="22"/>
      <c r="S31" s="22"/>
    </row>
    <row r="32" spans="1:26" s="12" customFormat="1" ht="16.5" customHeight="1">
      <c r="A32" s="81"/>
      <c r="B32" s="128"/>
      <c r="C32" s="66"/>
      <c r="D32" s="9" t="str">
        <f t="shared" ref="D32:D93" si="5">IF(C32,"公斤","")</f>
        <v/>
      </c>
      <c r="E32" s="82"/>
      <c r="F32" s="83"/>
      <c r="G32" s="177" t="s">
        <v>280</v>
      </c>
      <c r="H32" s="76">
        <v>0.5</v>
      </c>
      <c r="I32" s="10"/>
      <c r="J32" s="11"/>
      <c r="K32" s="79" t="s">
        <v>28</v>
      </c>
      <c r="L32" s="80">
        <v>1</v>
      </c>
      <c r="O32" s="22"/>
      <c r="P32" s="22"/>
      <c r="Q32" s="23"/>
      <c r="R32" s="22"/>
      <c r="S32" s="22"/>
    </row>
    <row r="33" spans="1:19" s="12" customFormat="1" ht="16.5" customHeight="1">
      <c r="A33" s="81"/>
      <c r="B33" s="128"/>
      <c r="C33" s="66"/>
      <c r="D33" s="9" t="str">
        <f t="shared" si="5"/>
        <v/>
      </c>
      <c r="E33" s="84"/>
      <c r="F33" s="76"/>
      <c r="G33" s="79" t="s">
        <v>16</v>
      </c>
      <c r="H33" s="76">
        <v>0.05</v>
      </c>
      <c r="I33" s="10"/>
      <c r="J33" s="11"/>
      <c r="K33" s="79" t="s">
        <v>158</v>
      </c>
      <c r="L33" s="80">
        <v>3</v>
      </c>
      <c r="O33" s="22"/>
      <c r="P33" s="22"/>
      <c r="Q33" s="23"/>
      <c r="R33" s="22"/>
      <c r="S33" s="22"/>
    </row>
    <row r="34" spans="1:19" s="12" customFormat="1" ht="16.5" customHeight="1">
      <c r="A34" s="85"/>
      <c r="B34" s="129"/>
      <c r="C34" s="86"/>
      <c r="D34" s="9" t="str">
        <f t="shared" si="5"/>
        <v/>
      </c>
      <c r="E34" s="86"/>
      <c r="F34" s="87"/>
      <c r="G34" s="177"/>
      <c r="H34" s="76"/>
      <c r="I34" s="10"/>
      <c r="J34" s="11"/>
      <c r="K34" s="88"/>
      <c r="L34" s="80"/>
      <c r="O34" s="22"/>
      <c r="P34" s="22"/>
      <c r="Q34" s="23"/>
      <c r="R34" s="22"/>
      <c r="S34" s="22"/>
    </row>
    <row r="35" spans="1:19" s="12" customFormat="1" ht="16.5" customHeight="1">
      <c r="A35" s="89" t="s">
        <v>226</v>
      </c>
      <c r="B35" s="76" t="s">
        <v>56</v>
      </c>
      <c r="C35" s="66"/>
      <c r="D35" s="9" t="str">
        <f t="shared" si="5"/>
        <v/>
      </c>
      <c r="E35" s="94" t="s">
        <v>240</v>
      </c>
      <c r="F35" s="87"/>
      <c r="G35" s="82" t="s">
        <v>377</v>
      </c>
      <c r="H35" s="90"/>
      <c r="I35" s="10" t="s">
        <v>2</v>
      </c>
      <c r="J35" s="11"/>
      <c r="K35" s="104" t="s">
        <v>334</v>
      </c>
      <c r="L35" s="80"/>
      <c r="O35" s="22"/>
      <c r="P35" s="22"/>
      <c r="Q35" s="25"/>
      <c r="R35" s="22"/>
      <c r="S35" s="22"/>
    </row>
    <row r="36" spans="1:19" s="12" customFormat="1" ht="16.5" customHeight="1">
      <c r="A36" s="75">
        <f>A4</f>
        <v>45023</v>
      </c>
      <c r="B36" s="76" t="s">
        <v>15</v>
      </c>
      <c r="C36" s="66">
        <v>8</v>
      </c>
      <c r="D36" s="9" t="str">
        <f t="shared" si="5"/>
        <v>公斤</v>
      </c>
      <c r="E36" s="66" t="s">
        <v>41</v>
      </c>
      <c r="F36" s="76">
        <v>6</v>
      </c>
      <c r="G36" s="77" t="s">
        <v>84</v>
      </c>
      <c r="H36" s="83">
        <v>0.2</v>
      </c>
      <c r="I36" s="13" t="s">
        <v>14</v>
      </c>
      <c r="J36" s="14">
        <v>7</v>
      </c>
      <c r="K36" s="79" t="s">
        <v>335</v>
      </c>
      <c r="L36" s="80">
        <v>2</v>
      </c>
      <c r="O36" s="22"/>
      <c r="P36" s="22"/>
      <c r="Q36" s="23"/>
      <c r="R36" s="22"/>
      <c r="S36" s="22"/>
    </row>
    <row r="37" spans="1:19" s="12" customFormat="1" ht="16.5" customHeight="1">
      <c r="A37" s="68"/>
      <c r="B37" s="130" t="s">
        <v>36</v>
      </c>
      <c r="C37" s="66">
        <v>3</v>
      </c>
      <c r="D37" s="9" t="str">
        <f t="shared" si="5"/>
        <v>公斤</v>
      </c>
      <c r="E37" s="47" t="s">
        <v>239</v>
      </c>
      <c r="F37" s="76">
        <v>3</v>
      </c>
      <c r="G37" s="82" t="s">
        <v>83</v>
      </c>
      <c r="H37" s="83">
        <v>5</v>
      </c>
      <c r="I37" s="10" t="s">
        <v>16</v>
      </c>
      <c r="J37" s="11">
        <v>0.05</v>
      </c>
      <c r="K37" s="79" t="s">
        <v>32</v>
      </c>
      <c r="L37" s="80">
        <v>1</v>
      </c>
      <c r="O37" s="22"/>
      <c r="P37" s="22"/>
      <c r="Q37" s="23"/>
      <c r="R37" s="22"/>
      <c r="S37" s="22"/>
    </row>
    <row r="38" spans="1:19" s="12" customFormat="1" ht="16.5" customHeight="1">
      <c r="A38" s="68"/>
      <c r="B38" s="128"/>
      <c r="C38" s="66"/>
      <c r="D38" s="9" t="str">
        <f t="shared" si="5"/>
        <v/>
      </c>
      <c r="E38" s="66" t="s">
        <v>81</v>
      </c>
      <c r="F38" s="76">
        <v>0.5</v>
      </c>
      <c r="G38" s="82" t="s">
        <v>85</v>
      </c>
      <c r="H38" s="83">
        <v>0.5</v>
      </c>
      <c r="I38" s="10"/>
      <c r="J38" s="11"/>
      <c r="K38" s="79"/>
      <c r="L38" s="80"/>
      <c r="O38" s="22"/>
      <c r="P38" s="22"/>
      <c r="Q38" s="23"/>
      <c r="R38" s="22"/>
      <c r="S38" s="22"/>
    </row>
    <row r="39" spans="1:19" s="12" customFormat="1" ht="16.5" customHeight="1">
      <c r="A39" s="68"/>
      <c r="B39" s="128"/>
      <c r="C39" s="66"/>
      <c r="D39" s="9" t="str">
        <f t="shared" si="5"/>
        <v/>
      </c>
      <c r="E39" s="92" t="s">
        <v>16</v>
      </c>
      <c r="F39" s="76">
        <v>0.05</v>
      </c>
      <c r="G39" s="79" t="s">
        <v>59</v>
      </c>
      <c r="H39" s="76">
        <v>0.05</v>
      </c>
      <c r="I39" s="10"/>
      <c r="J39" s="11"/>
      <c r="K39" s="79"/>
      <c r="L39" s="80"/>
      <c r="O39" s="22"/>
      <c r="P39" s="22"/>
      <c r="Q39" s="23"/>
      <c r="R39" s="22"/>
      <c r="S39" s="22"/>
    </row>
    <row r="40" spans="1:19" s="12" customFormat="1" ht="16.5" customHeight="1">
      <c r="A40" s="93"/>
      <c r="B40" s="129"/>
      <c r="C40" s="66"/>
      <c r="D40" s="9" t="str">
        <f t="shared" si="5"/>
        <v/>
      </c>
      <c r="E40" s="66"/>
      <c r="F40" s="76"/>
      <c r="G40" s="84"/>
      <c r="H40" s="87"/>
      <c r="I40" s="10"/>
      <c r="J40" s="11"/>
      <c r="K40" s="79"/>
      <c r="L40" s="80"/>
      <c r="O40" s="22"/>
      <c r="P40" s="22"/>
      <c r="Q40" s="23"/>
      <c r="R40" s="22"/>
      <c r="S40" s="22"/>
    </row>
    <row r="41" spans="1:19" s="12" customFormat="1" ht="16.5" customHeight="1">
      <c r="A41" s="89" t="s">
        <v>242</v>
      </c>
      <c r="B41" s="76" t="s">
        <v>112</v>
      </c>
      <c r="C41" s="66"/>
      <c r="D41" s="9" t="str">
        <f t="shared" si="5"/>
        <v/>
      </c>
      <c r="E41" s="94" t="s">
        <v>151</v>
      </c>
      <c r="F41" s="87"/>
      <c r="G41" s="63" t="s">
        <v>265</v>
      </c>
      <c r="H41" s="57"/>
      <c r="I41" s="10" t="s">
        <v>2</v>
      </c>
      <c r="J41" s="11"/>
      <c r="K41" s="17" t="s">
        <v>267</v>
      </c>
      <c r="L41" s="24"/>
      <c r="O41" s="186"/>
      <c r="P41" s="25"/>
      <c r="Q41" s="25"/>
      <c r="R41" s="22"/>
      <c r="S41" s="22"/>
    </row>
    <row r="42" spans="1:19" s="12" customFormat="1" ht="16.5" customHeight="1">
      <c r="A42" s="95">
        <f>A5</f>
        <v>45026</v>
      </c>
      <c r="B42" s="76" t="s">
        <v>15</v>
      </c>
      <c r="C42" s="66">
        <v>10</v>
      </c>
      <c r="D42" s="9" t="str">
        <f t="shared" si="5"/>
        <v>公斤</v>
      </c>
      <c r="E42" s="94" t="s">
        <v>351</v>
      </c>
      <c r="F42" s="76">
        <v>9</v>
      </c>
      <c r="G42" s="79" t="s">
        <v>79</v>
      </c>
      <c r="H42" s="76">
        <v>5</v>
      </c>
      <c r="I42" s="13" t="s">
        <v>14</v>
      </c>
      <c r="J42" s="14">
        <v>7</v>
      </c>
      <c r="K42" s="79" t="s">
        <v>58</v>
      </c>
      <c r="L42" s="80">
        <v>0.1</v>
      </c>
      <c r="O42" s="187"/>
      <c r="P42" s="188"/>
      <c r="Q42" s="23"/>
      <c r="R42" s="22"/>
      <c r="S42" s="22"/>
    </row>
    <row r="43" spans="1:19" s="12" customFormat="1" ht="16.5" customHeight="1">
      <c r="A43" s="81"/>
      <c r="B43" s="131"/>
      <c r="C43" s="66"/>
      <c r="D43" s="59"/>
      <c r="E43" s="66"/>
      <c r="F43" s="76"/>
      <c r="G43" s="19" t="s">
        <v>136</v>
      </c>
      <c r="H43" s="76">
        <v>0.6</v>
      </c>
      <c r="I43" s="10" t="s">
        <v>16</v>
      </c>
      <c r="J43" s="11">
        <v>0.05</v>
      </c>
      <c r="K43" s="79" t="s">
        <v>268</v>
      </c>
      <c r="L43" s="80">
        <v>0.01</v>
      </c>
      <c r="O43" s="187"/>
      <c r="P43" s="188"/>
      <c r="Q43" s="23"/>
      <c r="R43" s="22"/>
      <c r="S43" s="22"/>
    </row>
    <row r="44" spans="1:19" s="12" customFormat="1" ht="16.5" customHeight="1">
      <c r="A44" s="81"/>
      <c r="B44" s="128"/>
      <c r="C44" s="66"/>
      <c r="D44" s="9" t="str">
        <f t="shared" si="5"/>
        <v/>
      </c>
      <c r="E44" s="82"/>
      <c r="F44" s="83"/>
      <c r="G44" s="79" t="s">
        <v>68</v>
      </c>
      <c r="H44" s="76">
        <v>1</v>
      </c>
      <c r="I44" s="10"/>
      <c r="J44" s="11"/>
      <c r="K44" s="79" t="s">
        <v>110</v>
      </c>
      <c r="L44" s="80">
        <v>0.01</v>
      </c>
      <c r="O44" s="187"/>
      <c r="P44" s="188"/>
      <c r="Q44" s="23"/>
      <c r="R44" s="22"/>
      <c r="S44" s="22"/>
    </row>
    <row r="45" spans="1:19" s="12" customFormat="1" ht="16.5" customHeight="1">
      <c r="A45" s="81"/>
      <c r="B45" s="128"/>
      <c r="C45" s="66"/>
      <c r="D45" s="9" t="str">
        <f t="shared" si="5"/>
        <v/>
      </c>
      <c r="E45" s="84"/>
      <c r="F45" s="76"/>
      <c r="G45" s="79" t="s">
        <v>59</v>
      </c>
      <c r="H45" s="76">
        <v>0.05</v>
      </c>
      <c r="I45" s="10"/>
      <c r="J45" s="11"/>
      <c r="K45" s="79"/>
      <c r="L45" s="80"/>
      <c r="O45" s="22"/>
      <c r="P45" s="22"/>
      <c r="Q45" s="23"/>
      <c r="R45" s="22"/>
      <c r="S45" s="22"/>
    </row>
    <row r="46" spans="1:19" s="12" customFormat="1" ht="16.5" customHeight="1">
      <c r="A46" s="85"/>
      <c r="B46" s="129"/>
      <c r="C46" s="86"/>
      <c r="D46" s="9" t="str">
        <f t="shared" si="5"/>
        <v/>
      </c>
      <c r="E46" s="96"/>
      <c r="F46" s="97"/>
      <c r="G46" s="98"/>
      <c r="H46" s="99"/>
      <c r="I46" s="10"/>
      <c r="J46" s="11"/>
      <c r="K46" s="88"/>
      <c r="L46" s="80"/>
      <c r="O46" s="22"/>
      <c r="P46" s="22"/>
      <c r="Q46" s="23"/>
      <c r="R46" s="22"/>
      <c r="S46" s="22"/>
    </row>
    <row r="47" spans="1:19" s="12" customFormat="1" ht="16.5" customHeight="1">
      <c r="A47" s="89" t="s">
        <v>241</v>
      </c>
      <c r="B47" s="76" t="s">
        <v>56</v>
      </c>
      <c r="C47" s="66"/>
      <c r="D47" s="59" t="str">
        <f t="shared" si="5"/>
        <v/>
      </c>
      <c r="E47" s="94" t="s">
        <v>238</v>
      </c>
      <c r="F47" s="87"/>
      <c r="G47" s="63" t="s">
        <v>347</v>
      </c>
      <c r="H47" s="57"/>
      <c r="I47" s="10" t="s">
        <v>2</v>
      </c>
      <c r="J47" s="11"/>
      <c r="K47" s="33" t="s">
        <v>54</v>
      </c>
      <c r="L47" s="24"/>
      <c r="O47" s="189"/>
      <c r="P47" s="190"/>
      <c r="Q47" s="25"/>
      <c r="R47" s="22"/>
      <c r="S47" s="22"/>
    </row>
    <row r="48" spans="1:19" s="12" customFormat="1" ht="16.5" customHeight="1">
      <c r="A48" s="75">
        <f>A6</f>
        <v>45027</v>
      </c>
      <c r="B48" s="76" t="s">
        <v>15</v>
      </c>
      <c r="C48" s="66">
        <v>10</v>
      </c>
      <c r="D48" s="59" t="str">
        <f t="shared" si="5"/>
        <v>公斤</v>
      </c>
      <c r="E48" s="69" t="s">
        <v>73</v>
      </c>
      <c r="F48" s="76">
        <v>6</v>
      </c>
      <c r="G48" s="79" t="s">
        <v>204</v>
      </c>
      <c r="H48" s="76">
        <v>4.5</v>
      </c>
      <c r="I48" s="13" t="s">
        <v>14</v>
      </c>
      <c r="J48" s="14">
        <v>7</v>
      </c>
      <c r="K48" s="79" t="s">
        <v>48</v>
      </c>
      <c r="L48" s="80">
        <v>3</v>
      </c>
      <c r="O48" s="186"/>
      <c r="P48" s="191"/>
      <c r="Q48" s="23"/>
      <c r="R48" s="22"/>
      <c r="S48" s="22"/>
    </row>
    <row r="49" spans="1:19" s="12" customFormat="1" ht="16.5" customHeight="1">
      <c r="A49" s="68"/>
      <c r="B49" s="131" t="s">
        <v>36</v>
      </c>
      <c r="C49" s="66">
        <v>3</v>
      </c>
      <c r="D49" s="59" t="str">
        <f t="shared" si="5"/>
        <v>公斤</v>
      </c>
      <c r="E49" s="66" t="s">
        <v>69</v>
      </c>
      <c r="F49" s="76">
        <v>3</v>
      </c>
      <c r="G49" s="19" t="s">
        <v>349</v>
      </c>
      <c r="H49" s="76">
        <v>0.5</v>
      </c>
      <c r="I49" s="10" t="s">
        <v>16</v>
      </c>
      <c r="J49" s="11">
        <v>0.05</v>
      </c>
      <c r="K49" s="79" t="s">
        <v>33</v>
      </c>
      <c r="L49" s="80">
        <v>1</v>
      </c>
      <c r="O49" s="189"/>
      <c r="P49" s="191"/>
      <c r="Q49" s="23"/>
      <c r="R49" s="22"/>
      <c r="S49" s="22"/>
    </row>
    <row r="50" spans="1:19" s="12" customFormat="1" ht="16.5" customHeight="1">
      <c r="A50" s="68"/>
      <c r="B50" s="128"/>
      <c r="C50" s="66"/>
      <c r="D50" s="59" t="str">
        <f t="shared" si="5"/>
        <v/>
      </c>
      <c r="E50" s="82" t="s">
        <v>64</v>
      </c>
      <c r="F50" s="83">
        <v>0.5</v>
      </c>
      <c r="G50" s="79"/>
      <c r="H50" s="76"/>
      <c r="I50" s="10"/>
      <c r="J50" s="11"/>
      <c r="K50" s="79" t="s">
        <v>27</v>
      </c>
      <c r="L50" s="80">
        <v>0.01</v>
      </c>
      <c r="O50" s="189"/>
      <c r="P50" s="191"/>
      <c r="Q50" s="23"/>
      <c r="R50" s="22"/>
      <c r="S50" s="22"/>
    </row>
    <row r="51" spans="1:19" s="12" customFormat="1" ht="16.5" customHeight="1">
      <c r="A51" s="68"/>
      <c r="B51" s="128"/>
      <c r="C51" s="66"/>
      <c r="D51" s="59" t="str">
        <f t="shared" si="5"/>
        <v/>
      </c>
      <c r="E51" s="84" t="s">
        <v>25</v>
      </c>
      <c r="F51" s="76">
        <v>0.05</v>
      </c>
      <c r="G51" s="79" t="s">
        <v>59</v>
      </c>
      <c r="H51" s="76">
        <v>0.05</v>
      </c>
      <c r="I51" s="10"/>
      <c r="J51" s="11"/>
      <c r="K51" s="79" t="s">
        <v>28</v>
      </c>
      <c r="L51" s="80">
        <v>1</v>
      </c>
      <c r="O51" s="187"/>
      <c r="P51" s="192"/>
      <c r="Q51" s="23"/>
      <c r="R51" s="22"/>
      <c r="S51" s="22"/>
    </row>
    <row r="52" spans="1:19" s="12" customFormat="1" ht="16.5" customHeight="1">
      <c r="A52" s="93"/>
      <c r="B52" s="129"/>
      <c r="C52" s="66"/>
      <c r="D52" s="59" t="str">
        <f t="shared" si="5"/>
        <v/>
      </c>
      <c r="E52" s="96" t="s">
        <v>251</v>
      </c>
      <c r="F52" s="97"/>
      <c r="G52" s="79"/>
      <c r="H52" s="76"/>
      <c r="I52" s="10"/>
      <c r="J52" s="11"/>
      <c r="K52" s="79"/>
      <c r="L52" s="80"/>
      <c r="O52" s="22"/>
      <c r="P52" s="22"/>
      <c r="Q52" s="23"/>
      <c r="R52" s="22"/>
      <c r="S52" s="22"/>
    </row>
    <row r="53" spans="1:19" s="12" customFormat="1" ht="16.5" customHeight="1">
      <c r="A53" s="89" t="s">
        <v>243</v>
      </c>
      <c r="B53" s="208" t="s">
        <v>122</v>
      </c>
      <c r="C53" s="209"/>
      <c r="D53" s="9" t="str">
        <f t="shared" si="5"/>
        <v/>
      </c>
      <c r="E53" s="79" t="s">
        <v>71</v>
      </c>
      <c r="F53" s="87"/>
      <c r="G53" s="79" t="s">
        <v>125</v>
      </c>
      <c r="H53" s="87"/>
      <c r="I53" s="10" t="s">
        <v>2</v>
      </c>
      <c r="J53" s="11"/>
      <c r="K53" s="104" t="s">
        <v>127</v>
      </c>
      <c r="L53" s="80"/>
      <c r="O53" s="22"/>
      <c r="P53" s="22"/>
      <c r="Q53" s="25"/>
      <c r="R53" s="22"/>
      <c r="S53" s="22"/>
    </row>
    <row r="54" spans="1:19" s="12" customFormat="1" ht="16.5" customHeight="1">
      <c r="A54" s="75">
        <f>A7</f>
        <v>45028</v>
      </c>
      <c r="B54" s="124" t="s">
        <v>63</v>
      </c>
      <c r="C54" s="66">
        <v>4</v>
      </c>
      <c r="D54" s="9" t="str">
        <f t="shared" si="5"/>
        <v>公斤</v>
      </c>
      <c r="E54" s="79" t="s">
        <v>72</v>
      </c>
      <c r="F54" s="76">
        <v>6</v>
      </c>
      <c r="G54" s="79" t="s">
        <v>42</v>
      </c>
      <c r="H54" s="76">
        <v>3</v>
      </c>
      <c r="I54" s="13" t="s">
        <v>14</v>
      </c>
      <c r="J54" s="14">
        <v>7</v>
      </c>
      <c r="K54" s="47" t="s">
        <v>26</v>
      </c>
      <c r="L54" s="47">
        <v>1</v>
      </c>
      <c r="O54" s="22"/>
      <c r="P54" s="22"/>
      <c r="Q54" s="23"/>
      <c r="R54" s="22"/>
      <c r="S54" s="22"/>
    </row>
    <row r="55" spans="1:19" s="12" customFormat="1" ht="16.5" customHeight="1">
      <c r="A55" s="81"/>
      <c r="B55" s="130"/>
      <c r="C55" s="66"/>
      <c r="D55" s="9" t="str">
        <f t="shared" si="5"/>
        <v/>
      </c>
      <c r="E55" s="66"/>
      <c r="F55" s="76"/>
      <c r="G55" s="19" t="s">
        <v>47</v>
      </c>
      <c r="H55" s="76">
        <v>3</v>
      </c>
      <c r="I55" s="10" t="s">
        <v>16</v>
      </c>
      <c r="J55" s="11">
        <v>0.05</v>
      </c>
      <c r="K55" s="79" t="s">
        <v>51</v>
      </c>
      <c r="L55" s="80">
        <v>2</v>
      </c>
      <c r="O55" s="22"/>
      <c r="P55" s="22"/>
      <c r="Q55" s="23"/>
      <c r="R55" s="22"/>
      <c r="S55" s="22"/>
    </row>
    <row r="56" spans="1:19" s="12" customFormat="1" ht="16.5" customHeight="1">
      <c r="A56" s="81"/>
      <c r="B56" s="128"/>
      <c r="C56" s="66"/>
      <c r="D56" s="9" t="str">
        <f t="shared" si="5"/>
        <v/>
      </c>
      <c r="E56" s="66"/>
      <c r="F56" s="76"/>
      <c r="G56" s="66" t="s">
        <v>105</v>
      </c>
      <c r="H56" s="101">
        <v>2</v>
      </c>
      <c r="I56" s="10"/>
      <c r="J56" s="11"/>
      <c r="K56" s="79" t="s">
        <v>52</v>
      </c>
      <c r="L56" s="80">
        <v>1</v>
      </c>
      <c r="O56" s="22"/>
      <c r="P56" s="22"/>
      <c r="Q56" s="23"/>
      <c r="R56" s="22"/>
      <c r="S56" s="22"/>
    </row>
    <row r="57" spans="1:19" s="12" customFormat="1" ht="16.5" customHeight="1">
      <c r="A57" s="81"/>
      <c r="B57" s="128"/>
      <c r="C57" s="66"/>
      <c r="D57" s="9" t="str">
        <f t="shared" si="5"/>
        <v/>
      </c>
      <c r="E57" s="66"/>
      <c r="F57" s="87"/>
      <c r="G57" s="79" t="s">
        <v>81</v>
      </c>
      <c r="H57" s="76">
        <v>1</v>
      </c>
      <c r="I57" s="10"/>
      <c r="J57" s="11"/>
      <c r="K57" s="79" t="s">
        <v>70</v>
      </c>
      <c r="L57" s="80"/>
      <c r="O57" s="22"/>
      <c r="P57" s="22"/>
      <c r="Q57" s="23"/>
      <c r="R57" s="22"/>
      <c r="S57" s="22"/>
    </row>
    <row r="58" spans="1:19" s="12" customFormat="1" ht="16.5" customHeight="1">
      <c r="A58" s="85"/>
      <c r="B58" s="129"/>
      <c r="C58" s="86"/>
      <c r="D58" s="9" t="str">
        <f t="shared" si="5"/>
        <v/>
      </c>
      <c r="E58" s="66"/>
      <c r="F58" s="87"/>
      <c r="G58" s="79" t="s">
        <v>59</v>
      </c>
      <c r="H58" s="76">
        <v>0.05</v>
      </c>
      <c r="I58" s="10"/>
      <c r="J58" s="11"/>
      <c r="K58" s="88"/>
      <c r="L58" s="80"/>
      <c r="O58" s="22"/>
      <c r="P58" s="22"/>
      <c r="Q58" s="23"/>
      <c r="R58" s="22"/>
      <c r="S58" s="22"/>
    </row>
    <row r="59" spans="1:19" s="12" customFormat="1" ht="16.5" customHeight="1">
      <c r="A59" s="89" t="s">
        <v>244</v>
      </c>
      <c r="B59" s="76" t="s">
        <v>37</v>
      </c>
      <c r="C59" s="66"/>
      <c r="D59" s="59" t="str">
        <f t="shared" si="5"/>
        <v/>
      </c>
      <c r="E59" s="56" t="s">
        <v>109</v>
      </c>
      <c r="F59" s="57"/>
      <c r="G59" s="63" t="s">
        <v>257</v>
      </c>
      <c r="H59" s="57"/>
      <c r="I59" s="10" t="s">
        <v>2</v>
      </c>
      <c r="J59" s="11"/>
      <c r="K59" s="79" t="s">
        <v>43</v>
      </c>
      <c r="L59" s="80"/>
      <c r="O59" s="22"/>
      <c r="R59" s="22"/>
      <c r="S59" s="22"/>
    </row>
    <row r="60" spans="1:19" s="12" customFormat="1" ht="16.5" customHeight="1">
      <c r="A60" s="75">
        <f>A8</f>
        <v>45029</v>
      </c>
      <c r="B60" s="76" t="s">
        <v>15</v>
      </c>
      <c r="C60" s="66">
        <v>8</v>
      </c>
      <c r="D60" s="59" t="str">
        <f t="shared" si="5"/>
        <v>公斤</v>
      </c>
      <c r="E60" s="52" t="s">
        <v>101</v>
      </c>
      <c r="F60" s="58">
        <v>6</v>
      </c>
      <c r="G60" s="52" t="s">
        <v>106</v>
      </c>
      <c r="H60" s="58">
        <v>4</v>
      </c>
      <c r="I60" s="13" t="s">
        <v>14</v>
      </c>
      <c r="J60" s="14">
        <v>7</v>
      </c>
      <c r="K60" s="79" t="s">
        <v>259</v>
      </c>
      <c r="L60" s="80">
        <v>5</v>
      </c>
      <c r="O60" s="22"/>
      <c r="R60" s="22"/>
      <c r="S60" s="22"/>
    </row>
    <row r="61" spans="1:19" s="12" customFormat="1" ht="16.5" customHeight="1">
      <c r="A61" s="68"/>
      <c r="B61" s="131" t="s">
        <v>36</v>
      </c>
      <c r="C61" s="66">
        <v>3</v>
      </c>
      <c r="D61" s="59" t="str">
        <f t="shared" si="5"/>
        <v>公斤</v>
      </c>
      <c r="E61" s="62" t="s">
        <v>107</v>
      </c>
      <c r="F61" s="58">
        <v>2</v>
      </c>
      <c r="G61" s="79"/>
      <c r="H61" s="76"/>
      <c r="I61" s="10" t="s">
        <v>16</v>
      </c>
      <c r="J61" s="11">
        <v>0.05</v>
      </c>
      <c r="K61" s="79" t="s">
        <v>32</v>
      </c>
      <c r="L61" s="80">
        <v>1</v>
      </c>
      <c r="O61" s="22"/>
      <c r="R61" s="22"/>
      <c r="S61" s="22"/>
    </row>
    <row r="62" spans="1:19" s="12" customFormat="1" ht="16.5" customHeight="1">
      <c r="A62" s="68"/>
      <c r="B62" s="128"/>
      <c r="C62" s="66"/>
      <c r="D62" s="9"/>
      <c r="E62" s="52" t="s">
        <v>100</v>
      </c>
      <c r="F62" s="58">
        <v>2</v>
      </c>
      <c r="G62" s="79"/>
      <c r="H62" s="76"/>
      <c r="I62" s="10"/>
      <c r="J62" s="11"/>
      <c r="K62" s="79"/>
      <c r="L62" s="80"/>
      <c r="O62" s="22"/>
      <c r="R62" s="22"/>
      <c r="S62" s="22"/>
    </row>
    <row r="63" spans="1:19" s="12" customFormat="1" ht="16.5" customHeight="1">
      <c r="A63" s="68"/>
      <c r="B63" s="128"/>
      <c r="C63" s="66"/>
      <c r="D63" s="9" t="str">
        <f t="shared" si="5"/>
        <v/>
      </c>
      <c r="E63" s="52" t="s">
        <v>33</v>
      </c>
      <c r="F63" s="58">
        <v>1</v>
      </c>
      <c r="G63" s="79"/>
      <c r="H63" s="76"/>
      <c r="I63" s="10"/>
      <c r="J63" s="11"/>
      <c r="K63" s="79"/>
      <c r="L63" s="80"/>
      <c r="O63" s="22"/>
      <c r="R63" s="22"/>
      <c r="S63" s="22"/>
    </row>
    <row r="64" spans="1:19" s="12" customFormat="1" ht="16.5" customHeight="1">
      <c r="A64" s="68"/>
      <c r="B64" s="128"/>
      <c r="C64" s="66"/>
      <c r="D64" s="9" t="str">
        <f t="shared" si="5"/>
        <v/>
      </c>
      <c r="E64" s="52" t="s">
        <v>108</v>
      </c>
      <c r="F64" s="52"/>
      <c r="G64" s="79"/>
      <c r="H64" s="76"/>
      <c r="I64" s="10"/>
      <c r="J64" s="11"/>
      <c r="K64" s="79"/>
      <c r="L64" s="80"/>
      <c r="O64" s="22"/>
      <c r="R64" s="22"/>
      <c r="S64" s="22"/>
    </row>
    <row r="65" spans="1:19" s="12" customFormat="1" ht="16.5" customHeight="1">
      <c r="A65" s="105" t="s">
        <v>245</v>
      </c>
      <c r="B65" s="76" t="s">
        <v>114</v>
      </c>
      <c r="C65" s="66"/>
      <c r="D65" s="9" t="str">
        <f t="shared" si="5"/>
        <v/>
      </c>
      <c r="E65" s="66" t="s">
        <v>269</v>
      </c>
      <c r="F65" s="87"/>
      <c r="G65" s="78" t="s">
        <v>272</v>
      </c>
      <c r="H65" s="87"/>
      <c r="I65" s="10" t="s">
        <v>2</v>
      </c>
      <c r="J65" s="11"/>
      <c r="K65" s="33" t="s">
        <v>369</v>
      </c>
      <c r="L65" s="24"/>
      <c r="O65" s="22"/>
      <c r="P65" s="22"/>
      <c r="Q65" s="23"/>
      <c r="R65" s="22"/>
      <c r="S65" s="22"/>
    </row>
    <row r="66" spans="1:19" s="12" customFormat="1" ht="16.5" customHeight="1">
      <c r="A66" s="106">
        <f>A9</f>
        <v>45030</v>
      </c>
      <c r="B66" s="76" t="s">
        <v>15</v>
      </c>
      <c r="C66" s="66">
        <v>10</v>
      </c>
      <c r="D66" s="9" t="str">
        <f t="shared" si="5"/>
        <v>公斤</v>
      </c>
      <c r="E66" s="66" t="s">
        <v>73</v>
      </c>
      <c r="F66" s="76">
        <v>6</v>
      </c>
      <c r="G66" s="79" t="s">
        <v>203</v>
      </c>
      <c r="H66" s="76">
        <v>3</v>
      </c>
      <c r="I66" s="13" t="s">
        <v>14</v>
      </c>
      <c r="J66" s="14">
        <v>7</v>
      </c>
      <c r="K66" s="79" t="s">
        <v>58</v>
      </c>
      <c r="L66" s="80">
        <v>0.1</v>
      </c>
      <c r="O66" s="22"/>
      <c r="P66" s="22"/>
      <c r="Q66" s="23"/>
      <c r="R66" s="22"/>
      <c r="S66" s="22"/>
    </row>
    <row r="67" spans="1:19" s="12" customFormat="1" ht="16.5" customHeight="1">
      <c r="A67" s="107"/>
      <c r="B67" s="130" t="s">
        <v>115</v>
      </c>
      <c r="C67" s="66">
        <v>0.4</v>
      </c>
      <c r="D67" s="9" t="str">
        <f t="shared" si="5"/>
        <v>公斤</v>
      </c>
      <c r="E67" s="102" t="s">
        <v>270</v>
      </c>
      <c r="F67" s="101">
        <v>1</v>
      </c>
      <c r="G67" s="47"/>
      <c r="H67" s="76"/>
      <c r="I67" s="10" t="s">
        <v>16</v>
      </c>
      <c r="J67" s="11">
        <v>0.05</v>
      </c>
      <c r="K67" s="79" t="s">
        <v>57</v>
      </c>
      <c r="L67" s="80">
        <v>0.5</v>
      </c>
      <c r="O67" s="22"/>
      <c r="P67" s="22"/>
      <c r="Q67" s="23"/>
      <c r="R67" s="22"/>
      <c r="S67" s="22"/>
    </row>
    <row r="68" spans="1:19" s="12" customFormat="1" ht="16.5" customHeight="1">
      <c r="A68" s="107"/>
      <c r="B68" s="128"/>
      <c r="C68" s="66"/>
      <c r="D68" s="9" t="str">
        <f t="shared" si="5"/>
        <v/>
      </c>
      <c r="E68" s="102" t="s">
        <v>208</v>
      </c>
      <c r="F68" s="101">
        <v>0.1</v>
      </c>
      <c r="G68" s="79"/>
      <c r="H68" s="76"/>
      <c r="I68" s="10"/>
      <c r="J68" s="11"/>
      <c r="K68" s="79" t="s">
        <v>27</v>
      </c>
      <c r="L68" s="80">
        <v>0.01</v>
      </c>
      <c r="O68" s="22"/>
      <c r="P68" s="22"/>
      <c r="Q68" s="23"/>
      <c r="R68" s="22"/>
      <c r="S68" s="22"/>
    </row>
    <row r="69" spans="1:19" s="12" customFormat="1" ht="16.5" customHeight="1">
      <c r="A69" s="107"/>
      <c r="B69" s="128"/>
      <c r="C69" s="66"/>
      <c r="D69" s="9" t="str">
        <f t="shared" si="5"/>
        <v/>
      </c>
      <c r="E69" s="66" t="s">
        <v>59</v>
      </c>
      <c r="F69" s="76">
        <v>0.05</v>
      </c>
      <c r="G69" s="79"/>
      <c r="H69" s="76"/>
      <c r="I69" s="10"/>
      <c r="J69" s="11"/>
      <c r="K69" s="79"/>
      <c r="L69" s="80"/>
      <c r="O69" s="22"/>
      <c r="P69" s="22"/>
      <c r="Q69" s="23"/>
      <c r="R69" s="22"/>
      <c r="S69" s="22"/>
    </row>
    <row r="70" spans="1:19" s="12" customFormat="1" ht="16.5" customHeight="1">
      <c r="A70" s="108"/>
      <c r="B70" s="129"/>
      <c r="C70" s="86"/>
      <c r="D70" s="9" t="str">
        <f t="shared" si="5"/>
        <v/>
      </c>
      <c r="E70" s="109"/>
      <c r="F70" s="87"/>
      <c r="G70" s="88"/>
      <c r="H70" s="87"/>
      <c r="I70" s="10"/>
      <c r="J70" s="11"/>
      <c r="K70" s="88"/>
      <c r="L70" s="80"/>
      <c r="O70" s="22"/>
      <c r="P70" s="22"/>
      <c r="Q70" s="23"/>
      <c r="R70" s="22"/>
      <c r="S70" s="22"/>
    </row>
    <row r="71" spans="1:19" s="12" customFormat="1" ht="16.5" customHeight="1">
      <c r="A71" s="105" t="s">
        <v>246</v>
      </c>
      <c r="B71" s="76" t="s">
        <v>34</v>
      </c>
      <c r="C71" s="66"/>
      <c r="D71" s="59" t="str">
        <f t="shared" si="5"/>
        <v/>
      </c>
      <c r="E71" s="66" t="s">
        <v>116</v>
      </c>
      <c r="F71" s="87"/>
      <c r="G71" s="78" t="s">
        <v>119</v>
      </c>
      <c r="H71" s="87"/>
      <c r="I71" s="10" t="s">
        <v>2</v>
      </c>
      <c r="J71" s="11"/>
      <c r="K71" s="73" t="s">
        <v>283</v>
      </c>
      <c r="L71" s="74"/>
      <c r="O71" s="22"/>
      <c r="P71" s="22"/>
      <c r="Q71" s="23"/>
      <c r="R71" s="22"/>
      <c r="S71" s="22"/>
    </row>
    <row r="72" spans="1:19" s="12" customFormat="1" ht="16.5" customHeight="1">
      <c r="A72" s="106">
        <f>A10</f>
        <v>45033</v>
      </c>
      <c r="B72" s="76" t="s">
        <v>15</v>
      </c>
      <c r="C72" s="66">
        <v>10</v>
      </c>
      <c r="D72" s="59" t="str">
        <f t="shared" si="5"/>
        <v>公斤</v>
      </c>
      <c r="E72" s="66" t="s">
        <v>73</v>
      </c>
      <c r="F72" s="76">
        <v>6</v>
      </c>
      <c r="G72" s="79" t="s">
        <v>66</v>
      </c>
      <c r="H72" s="76">
        <v>2</v>
      </c>
      <c r="I72" s="13" t="s">
        <v>14</v>
      </c>
      <c r="J72" s="14">
        <v>7</v>
      </c>
      <c r="K72" s="79" t="s">
        <v>284</v>
      </c>
      <c r="L72" s="80">
        <v>0.1</v>
      </c>
      <c r="O72" s="22"/>
      <c r="P72" s="22"/>
      <c r="Q72" s="23"/>
      <c r="R72" s="22"/>
      <c r="S72" s="22"/>
    </row>
    <row r="73" spans="1:19" s="12" customFormat="1" ht="16.5" customHeight="1">
      <c r="A73" s="110"/>
      <c r="B73" s="130"/>
      <c r="C73" s="66"/>
      <c r="D73" s="9"/>
      <c r="E73" s="66" t="s">
        <v>117</v>
      </c>
      <c r="F73" s="76">
        <v>3</v>
      </c>
      <c r="G73" s="79" t="s">
        <v>374</v>
      </c>
      <c r="H73" s="76">
        <v>3</v>
      </c>
      <c r="I73" s="10" t="s">
        <v>16</v>
      </c>
      <c r="J73" s="11">
        <v>0.05</v>
      </c>
      <c r="K73" s="79" t="s">
        <v>285</v>
      </c>
      <c r="L73" s="80">
        <v>0.6</v>
      </c>
      <c r="O73" s="22"/>
      <c r="P73" s="22"/>
      <c r="Q73" s="23"/>
      <c r="R73" s="22"/>
      <c r="S73" s="22"/>
    </row>
    <row r="74" spans="1:19" s="12" customFormat="1" ht="16.5" customHeight="1">
      <c r="A74" s="110"/>
      <c r="B74" s="128"/>
      <c r="C74" s="66"/>
      <c r="D74" s="9" t="str">
        <f t="shared" si="5"/>
        <v/>
      </c>
      <c r="E74" s="66" t="s">
        <v>281</v>
      </c>
      <c r="F74" s="76">
        <v>2</v>
      </c>
      <c r="G74" s="79" t="s">
        <v>69</v>
      </c>
      <c r="H74" s="76">
        <v>1</v>
      </c>
      <c r="I74" s="10"/>
      <c r="J74" s="11"/>
      <c r="K74" s="79" t="s">
        <v>46</v>
      </c>
      <c r="L74" s="80">
        <v>0.01</v>
      </c>
      <c r="O74" s="22"/>
      <c r="P74" s="22"/>
      <c r="Q74" s="23"/>
      <c r="R74" s="22"/>
      <c r="S74" s="22"/>
    </row>
    <row r="75" spans="1:19" s="12" customFormat="1" ht="16.5" customHeight="1">
      <c r="A75" s="110"/>
      <c r="B75" s="128"/>
      <c r="C75" s="66"/>
      <c r="D75" s="9" t="str">
        <f t="shared" si="5"/>
        <v/>
      </c>
      <c r="E75" s="66" t="s">
        <v>74</v>
      </c>
      <c r="F75" s="76">
        <v>0.05</v>
      </c>
      <c r="G75" s="66" t="s">
        <v>17</v>
      </c>
      <c r="H75" s="76">
        <v>1</v>
      </c>
      <c r="I75" s="10"/>
      <c r="J75" s="11"/>
      <c r="K75" s="79" t="s">
        <v>65</v>
      </c>
      <c r="L75" s="80">
        <v>1</v>
      </c>
      <c r="O75" s="22"/>
      <c r="P75" s="22"/>
      <c r="Q75" s="23"/>
      <c r="R75" s="22"/>
      <c r="S75" s="22"/>
    </row>
    <row r="76" spans="1:19" s="12" customFormat="1" ht="16.5" customHeight="1">
      <c r="A76" s="111"/>
      <c r="B76" s="129"/>
      <c r="C76" s="66"/>
      <c r="D76" s="9"/>
      <c r="E76" s="66" t="s">
        <v>118</v>
      </c>
      <c r="F76" s="76"/>
      <c r="G76" s="66" t="s">
        <v>120</v>
      </c>
      <c r="H76" s="76">
        <v>0.02</v>
      </c>
      <c r="I76" s="10"/>
      <c r="J76" s="11"/>
      <c r="K76" s="79"/>
      <c r="L76" s="80"/>
      <c r="O76" s="22"/>
      <c r="P76" s="22"/>
      <c r="Q76" s="23"/>
      <c r="R76" s="22"/>
      <c r="S76" s="22"/>
    </row>
    <row r="77" spans="1:19" s="12" customFormat="1" ht="16.5" customHeight="1">
      <c r="A77" s="105" t="s">
        <v>247</v>
      </c>
      <c r="B77" s="76" t="s">
        <v>37</v>
      </c>
      <c r="C77" s="66"/>
      <c r="D77" s="59" t="str">
        <f t="shared" ref="D77:D91" si="6">IF(C77,"公斤","")</f>
        <v/>
      </c>
      <c r="E77" s="66" t="s">
        <v>278</v>
      </c>
      <c r="F77" s="87"/>
      <c r="G77" s="157" t="s">
        <v>207</v>
      </c>
      <c r="H77" s="158"/>
      <c r="I77" s="10" t="s">
        <v>2</v>
      </c>
      <c r="J77" s="11"/>
      <c r="K77" s="17" t="s">
        <v>290</v>
      </c>
      <c r="L77" s="24"/>
      <c r="O77" s="22"/>
      <c r="R77" s="22"/>
      <c r="S77" s="22"/>
    </row>
    <row r="78" spans="1:19" s="12" customFormat="1" ht="16.5" customHeight="1">
      <c r="A78" s="112">
        <f>A11</f>
        <v>45034</v>
      </c>
      <c r="B78" s="76" t="s">
        <v>15</v>
      </c>
      <c r="C78" s="66">
        <v>8</v>
      </c>
      <c r="D78" s="59" t="str">
        <f t="shared" si="6"/>
        <v>公斤</v>
      </c>
      <c r="E78" s="66" t="s">
        <v>157</v>
      </c>
      <c r="F78" s="76">
        <v>9</v>
      </c>
      <c r="G78" s="159" t="s">
        <v>286</v>
      </c>
      <c r="H78" s="159">
        <v>1</v>
      </c>
      <c r="I78" s="13" t="s">
        <v>14</v>
      </c>
      <c r="J78" s="14">
        <v>7</v>
      </c>
      <c r="K78" s="79" t="s">
        <v>58</v>
      </c>
      <c r="L78" s="80">
        <v>0.1</v>
      </c>
      <c r="O78" s="22"/>
      <c r="R78" s="22"/>
      <c r="S78" s="22"/>
    </row>
    <row r="79" spans="1:19" s="12" customFormat="1" ht="16.5" customHeight="1">
      <c r="A79" s="107"/>
      <c r="B79" s="131" t="s">
        <v>36</v>
      </c>
      <c r="C79" s="66">
        <v>3</v>
      </c>
      <c r="D79" s="59" t="str">
        <f t="shared" si="6"/>
        <v>公斤</v>
      </c>
      <c r="E79" s="66" t="s">
        <v>25</v>
      </c>
      <c r="F79" s="76">
        <v>0.05</v>
      </c>
      <c r="G79" s="159" t="s">
        <v>158</v>
      </c>
      <c r="H79" s="159">
        <v>2</v>
      </c>
      <c r="I79" s="10" t="s">
        <v>16</v>
      </c>
      <c r="J79" s="11">
        <v>0.05</v>
      </c>
      <c r="K79" s="79" t="s">
        <v>137</v>
      </c>
      <c r="L79" s="80">
        <v>0.6</v>
      </c>
      <c r="O79" s="22"/>
      <c r="R79" s="22"/>
      <c r="S79" s="22"/>
    </row>
    <row r="80" spans="1:19" s="12" customFormat="1" ht="16.5" customHeight="1">
      <c r="A80" s="107"/>
      <c r="B80" s="128"/>
      <c r="C80" s="66"/>
      <c r="D80" s="59" t="str">
        <f t="shared" si="6"/>
        <v/>
      </c>
      <c r="E80" s="55" t="s">
        <v>280</v>
      </c>
      <c r="F80" s="76"/>
      <c r="G80" s="159" t="s">
        <v>456</v>
      </c>
      <c r="H80" s="159">
        <v>4</v>
      </c>
      <c r="I80" s="10"/>
      <c r="J80" s="11"/>
      <c r="K80" s="79" t="s">
        <v>27</v>
      </c>
      <c r="L80" s="80">
        <v>0.01</v>
      </c>
      <c r="O80" s="22"/>
      <c r="R80" s="22"/>
      <c r="S80" s="22"/>
    </row>
    <row r="81" spans="1:19" s="12" customFormat="1" ht="16.5" customHeight="1">
      <c r="A81" s="107"/>
      <c r="B81" s="128"/>
      <c r="C81" s="66"/>
      <c r="D81" s="59" t="str">
        <f t="shared" si="6"/>
        <v/>
      </c>
      <c r="E81" s="66"/>
      <c r="F81" s="76"/>
      <c r="G81" s="159" t="s">
        <v>16</v>
      </c>
      <c r="H81" s="159">
        <v>0.05</v>
      </c>
      <c r="I81" s="10"/>
      <c r="J81" s="11"/>
      <c r="K81" s="79"/>
      <c r="L81" s="80"/>
      <c r="O81" s="22"/>
      <c r="R81" s="22"/>
      <c r="S81" s="22"/>
    </row>
    <row r="82" spans="1:19" s="12" customFormat="1" ht="16.5" customHeight="1">
      <c r="A82" s="108"/>
      <c r="B82" s="129"/>
      <c r="C82" s="66"/>
      <c r="D82" s="59" t="str">
        <f t="shared" si="6"/>
        <v/>
      </c>
      <c r="E82" s="86"/>
      <c r="F82" s="87"/>
      <c r="G82" s="157"/>
      <c r="H82" s="160"/>
      <c r="I82" s="10"/>
      <c r="J82" s="11"/>
      <c r="K82" s="88"/>
      <c r="L82" s="80"/>
      <c r="O82" s="22"/>
      <c r="P82" s="22"/>
      <c r="Q82" s="23"/>
      <c r="R82" s="22"/>
      <c r="S82" s="22"/>
    </row>
    <row r="83" spans="1:19" s="12" customFormat="1" ht="16.5" customHeight="1">
      <c r="A83" s="114" t="s">
        <v>154</v>
      </c>
      <c r="B83" s="76" t="s">
        <v>155</v>
      </c>
      <c r="C83" s="154"/>
      <c r="D83" s="9" t="str">
        <f t="shared" si="6"/>
        <v/>
      </c>
      <c r="E83" s="66" t="s">
        <v>165</v>
      </c>
      <c r="F83" s="87"/>
      <c r="G83" s="79" t="s">
        <v>210</v>
      </c>
      <c r="H83" s="103"/>
      <c r="I83" s="10" t="s">
        <v>2</v>
      </c>
      <c r="J83" s="11"/>
      <c r="K83" s="79" t="s">
        <v>168</v>
      </c>
      <c r="L83" s="116"/>
      <c r="O83" s="22"/>
      <c r="R83" s="22"/>
      <c r="S83" s="22"/>
    </row>
    <row r="84" spans="1:19" s="12" customFormat="1" ht="16.5" customHeight="1">
      <c r="A84" s="117">
        <f>A12</f>
        <v>45035</v>
      </c>
      <c r="B84" s="128" t="s">
        <v>156</v>
      </c>
      <c r="C84" s="66">
        <v>4</v>
      </c>
      <c r="D84" s="9" t="str">
        <f t="shared" si="6"/>
        <v>公斤</v>
      </c>
      <c r="E84" s="66" t="s">
        <v>381</v>
      </c>
      <c r="F84" s="76">
        <v>6</v>
      </c>
      <c r="G84" s="79" t="s">
        <v>384</v>
      </c>
      <c r="H84" s="101">
        <v>1</v>
      </c>
      <c r="I84" s="13" t="s">
        <v>14</v>
      </c>
      <c r="J84" s="14">
        <v>7</v>
      </c>
      <c r="K84" s="79" t="s">
        <v>26</v>
      </c>
      <c r="L84" s="80">
        <v>1</v>
      </c>
      <c r="O84" s="22"/>
      <c r="R84" s="22"/>
      <c r="S84" s="22"/>
    </row>
    <row r="85" spans="1:19" s="12" customFormat="1" ht="16.5" customHeight="1">
      <c r="A85" s="119"/>
      <c r="B85" s="130"/>
      <c r="C85" s="66"/>
      <c r="D85" s="9" t="str">
        <f t="shared" si="6"/>
        <v/>
      </c>
      <c r="E85" s="66" t="s">
        <v>382</v>
      </c>
      <c r="F85" s="101">
        <v>3</v>
      </c>
      <c r="G85" s="79" t="s">
        <v>385</v>
      </c>
      <c r="H85" s="83">
        <v>5</v>
      </c>
      <c r="I85" s="10" t="s">
        <v>16</v>
      </c>
      <c r="J85" s="11">
        <v>0.05</v>
      </c>
      <c r="K85" s="79" t="s">
        <v>36</v>
      </c>
      <c r="L85" s="116">
        <v>4</v>
      </c>
      <c r="O85" s="141"/>
      <c r="R85" s="22"/>
      <c r="S85" s="22"/>
    </row>
    <row r="86" spans="1:19" s="12" customFormat="1" ht="16.5" customHeight="1">
      <c r="A86" s="119"/>
      <c r="B86" s="132"/>
      <c r="C86" s="102"/>
      <c r="D86" s="9" t="str">
        <f t="shared" si="6"/>
        <v/>
      </c>
      <c r="E86" s="102" t="s">
        <v>383</v>
      </c>
      <c r="F86" s="101">
        <v>0.05</v>
      </c>
      <c r="G86" s="79" t="s">
        <v>386</v>
      </c>
      <c r="H86" s="76">
        <v>0.5</v>
      </c>
      <c r="I86" s="10"/>
      <c r="J86" s="11"/>
      <c r="K86" s="82" t="s">
        <v>49</v>
      </c>
      <c r="L86" s="83">
        <v>0.01</v>
      </c>
      <c r="O86" s="141"/>
      <c r="R86" s="22"/>
      <c r="S86" s="22"/>
    </row>
    <row r="87" spans="1:19" s="12" customFormat="1" ht="16.5" customHeight="1">
      <c r="A87" s="119"/>
      <c r="B87" s="132"/>
      <c r="C87" s="102"/>
      <c r="D87" s="9" t="str">
        <f t="shared" si="6"/>
        <v/>
      </c>
      <c r="E87" s="102"/>
      <c r="F87" s="101"/>
      <c r="G87" s="79" t="s">
        <v>16</v>
      </c>
      <c r="H87" s="76">
        <v>0.05</v>
      </c>
      <c r="I87" s="10"/>
      <c r="J87" s="11"/>
      <c r="K87" s="79" t="s">
        <v>33</v>
      </c>
      <c r="L87" s="101">
        <v>1</v>
      </c>
      <c r="O87" s="22"/>
      <c r="R87" s="22"/>
      <c r="S87" s="22"/>
    </row>
    <row r="88" spans="1:19" s="12" customFormat="1" ht="16.5" customHeight="1">
      <c r="A88" s="120"/>
      <c r="B88" s="133"/>
      <c r="C88" s="121"/>
      <c r="D88" s="9" t="str">
        <f t="shared" si="6"/>
        <v/>
      </c>
      <c r="E88" s="121"/>
      <c r="F88" s="103"/>
      <c r="G88" s="84"/>
      <c r="H88" s="103"/>
      <c r="I88" s="10"/>
      <c r="J88" s="11"/>
      <c r="K88" s="84" t="s">
        <v>48</v>
      </c>
      <c r="L88" s="116">
        <v>2</v>
      </c>
      <c r="O88" s="22"/>
      <c r="P88" s="22"/>
      <c r="Q88" s="23"/>
      <c r="R88" s="22"/>
      <c r="S88" s="22"/>
    </row>
    <row r="89" spans="1:19" s="12" customFormat="1" ht="16.5" customHeight="1">
      <c r="A89" s="105" t="s">
        <v>249</v>
      </c>
      <c r="B89" s="76" t="s">
        <v>37</v>
      </c>
      <c r="C89" s="66"/>
      <c r="D89" s="59" t="str">
        <f t="shared" si="6"/>
        <v/>
      </c>
      <c r="E89" s="66" t="s">
        <v>124</v>
      </c>
      <c r="F89" s="103"/>
      <c r="G89" s="122" t="s">
        <v>291</v>
      </c>
      <c r="H89" s="90"/>
      <c r="I89" s="10" t="s">
        <v>2</v>
      </c>
      <c r="J89" s="11"/>
      <c r="K89" s="78" t="s">
        <v>294</v>
      </c>
      <c r="L89" s="116"/>
      <c r="O89" s="22"/>
      <c r="P89" s="22"/>
      <c r="Q89" s="23"/>
      <c r="R89" s="22"/>
      <c r="S89" s="22"/>
    </row>
    <row r="90" spans="1:19" s="12" customFormat="1" ht="16.5" customHeight="1">
      <c r="A90" s="112">
        <f>A13</f>
        <v>45036</v>
      </c>
      <c r="B90" s="76" t="s">
        <v>15</v>
      </c>
      <c r="C90" s="66">
        <v>8</v>
      </c>
      <c r="D90" s="59" t="str">
        <f t="shared" si="6"/>
        <v>公斤</v>
      </c>
      <c r="E90" s="102" t="s">
        <v>77</v>
      </c>
      <c r="F90" s="101">
        <v>6</v>
      </c>
      <c r="G90" s="122" t="s">
        <v>41</v>
      </c>
      <c r="H90" s="83">
        <v>1</v>
      </c>
      <c r="I90" s="13" t="s">
        <v>14</v>
      </c>
      <c r="J90" s="14">
        <v>7</v>
      </c>
      <c r="K90" s="79" t="s">
        <v>295</v>
      </c>
      <c r="L90" s="80">
        <v>2</v>
      </c>
      <c r="O90" s="22"/>
      <c r="P90" s="22"/>
      <c r="Q90" s="23"/>
      <c r="R90" s="22"/>
      <c r="S90" s="22"/>
    </row>
    <row r="91" spans="1:19" s="12" customFormat="1" ht="16.5" customHeight="1">
      <c r="A91" s="107"/>
      <c r="B91" s="131" t="s">
        <v>36</v>
      </c>
      <c r="C91" s="66">
        <v>3</v>
      </c>
      <c r="D91" s="59" t="str">
        <f t="shared" si="6"/>
        <v>公斤</v>
      </c>
      <c r="E91" s="66" t="s">
        <v>53</v>
      </c>
      <c r="F91" s="101">
        <v>3.5</v>
      </c>
      <c r="G91" s="84" t="s">
        <v>58</v>
      </c>
      <c r="H91" s="83">
        <v>1</v>
      </c>
      <c r="I91" s="10" t="s">
        <v>16</v>
      </c>
      <c r="J91" s="11">
        <v>0.05</v>
      </c>
      <c r="K91" s="79" t="s">
        <v>32</v>
      </c>
      <c r="L91" s="116">
        <v>1</v>
      </c>
      <c r="O91" s="22"/>
      <c r="P91" s="22"/>
      <c r="Q91" s="23"/>
      <c r="R91" s="22"/>
      <c r="S91" s="22"/>
    </row>
    <row r="92" spans="1:19" s="12" customFormat="1" ht="16.5" customHeight="1">
      <c r="A92" s="107"/>
      <c r="B92" s="128"/>
      <c r="C92" s="66"/>
      <c r="D92" s="9" t="str">
        <f t="shared" si="5"/>
        <v/>
      </c>
      <c r="E92" s="102" t="s">
        <v>25</v>
      </c>
      <c r="F92" s="101">
        <v>0.05</v>
      </c>
      <c r="G92" s="84" t="s">
        <v>293</v>
      </c>
      <c r="H92" s="83"/>
      <c r="I92" s="10"/>
      <c r="J92" s="11"/>
      <c r="K92" s="79"/>
      <c r="L92" s="80"/>
      <c r="O92" s="22"/>
      <c r="P92" s="22"/>
      <c r="Q92" s="23"/>
      <c r="R92" s="22"/>
      <c r="S92" s="22"/>
    </row>
    <row r="93" spans="1:19" s="12" customFormat="1" ht="16.5" customHeight="1">
      <c r="A93" s="107"/>
      <c r="B93" s="128"/>
      <c r="C93" s="66"/>
      <c r="D93" s="9" t="str">
        <f t="shared" si="5"/>
        <v/>
      </c>
      <c r="E93" s="102" t="s">
        <v>33</v>
      </c>
      <c r="F93" s="101">
        <v>0.5</v>
      </c>
      <c r="G93" s="79" t="s">
        <v>59</v>
      </c>
      <c r="H93" s="76">
        <v>0.05</v>
      </c>
      <c r="I93" s="10"/>
      <c r="J93" s="11"/>
      <c r="K93" s="79"/>
      <c r="L93" s="80"/>
      <c r="O93" s="22"/>
      <c r="P93" s="22"/>
      <c r="Q93" s="23"/>
      <c r="R93" s="22"/>
      <c r="S93" s="22"/>
    </row>
    <row r="94" spans="1:19" s="12" customFormat="1" ht="16.5" customHeight="1">
      <c r="A94" s="108"/>
      <c r="B94" s="129"/>
      <c r="C94" s="86"/>
      <c r="D94" s="9" t="str">
        <f t="shared" ref="D94:D157" si="7">IF(C94,"公斤","")</f>
        <v/>
      </c>
      <c r="E94" s="137" t="s">
        <v>78</v>
      </c>
      <c r="F94" s="103"/>
      <c r="G94" s="79"/>
      <c r="H94" s="87"/>
      <c r="I94" s="10"/>
      <c r="J94" s="11"/>
      <c r="K94" s="88"/>
      <c r="L94" s="80"/>
      <c r="O94" s="22"/>
      <c r="P94" s="22"/>
      <c r="Q94" s="23"/>
      <c r="R94" s="22"/>
      <c r="S94" s="22"/>
    </row>
    <row r="95" spans="1:19" ht="16.5" customHeight="1">
      <c r="A95" s="114" t="s">
        <v>250</v>
      </c>
      <c r="B95" s="76" t="s">
        <v>129</v>
      </c>
      <c r="C95" s="66"/>
      <c r="D95" s="9" t="str">
        <f t="shared" si="7"/>
        <v/>
      </c>
      <c r="E95" s="94" t="s">
        <v>173</v>
      </c>
      <c r="F95" s="103"/>
      <c r="G95" s="79" t="s">
        <v>296</v>
      </c>
      <c r="H95" s="103"/>
      <c r="I95" s="10" t="s">
        <v>2</v>
      </c>
      <c r="J95" s="11"/>
      <c r="K95" s="104" t="s">
        <v>30</v>
      </c>
      <c r="L95" s="80"/>
    </row>
    <row r="96" spans="1:19" ht="16.5" customHeight="1">
      <c r="A96" s="117">
        <f>A14</f>
        <v>45037</v>
      </c>
      <c r="B96" s="76" t="s">
        <v>15</v>
      </c>
      <c r="C96" s="66">
        <v>10</v>
      </c>
      <c r="D96" s="9" t="str">
        <f t="shared" si="7"/>
        <v>公斤</v>
      </c>
      <c r="E96" s="102" t="s">
        <v>41</v>
      </c>
      <c r="F96" s="101">
        <v>6</v>
      </c>
      <c r="G96" s="113" t="s">
        <v>204</v>
      </c>
      <c r="H96" s="118">
        <v>4.5</v>
      </c>
      <c r="I96" s="13" t="s">
        <v>14</v>
      </c>
      <c r="J96" s="14">
        <v>7</v>
      </c>
      <c r="K96" s="123" t="s">
        <v>31</v>
      </c>
      <c r="L96" s="80">
        <v>2</v>
      </c>
    </row>
    <row r="97" spans="1:17" ht="16.5" customHeight="1">
      <c r="A97" s="119"/>
      <c r="B97" s="134" t="s">
        <v>130</v>
      </c>
      <c r="C97" s="55">
        <v>0.01</v>
      </c>
      <c r="D97" s="9" t="str">
        <f t="shared" si="7"/>
        <v>公斤</v>
      </c>
      <c r="E97" s="66" t="s">
        <v>174</v>
      </c>
      <c r="F97" s="101">
        <v>3.5</v>
      </c>
      <c r="G97" s="82"/>
      <c r="H97" s="83"/>
      <c r="I97" s="10" t="s">
        <v>16</v>
      </c>
      <c r="J97" s="11">
        <v>0.05</v>
      </c>
      <c r="K97" s="79" t="s">
        <v>32</v>
      </c>
      <c r="L97" s="80">
        <v>1</v>
      </c>
    </row>
    <row r="98" spans="1:17" ht="16.5" customHeight="1">
      <c r="A98" s="119"/>
      <c r="B98" s="132"/>
      <c r="C98" s="102"/>
      <c r="D98" s="9" t="str">
        <f t="shared" si="7"/>
        <v/>
      </c>
      <c r="E98" s="102" t="s">
        <v>25</v>
      </c>
      <c r="F98" s="101">
        <v>0.05</v>
      </c>
      <c r="G98" s="82" t="s">
        <v>16</v>
      </c>
      <c r="H98" s="83">
        <v>0.05</v>
      </c>
      <c r="I98" s="10"/>
      <c r="J98" s="11"/>
      <c r="K98" s="79"/>
      <c r="L98" s="116"/>
    </row>
    <row r="99" spans="1:17" ht="16.5" customHeight="1">
      <c r="A99" s="119"/>
      <c r="B99" s="132"/>
      <c r="C99" s="102"/>
      <c r="D99" s="9" t="str">
        <f t="shared" si="7"/>
        <v/>
      </c>
      <c r="E99" s="18" t="s">
        <v>175</v>
      </c>
      <c r="F99" s="101"/>
      <c r="G99" s="79"/>
      <c r="H99" s="101"/>
      <c r="I99" s="10"/>
      <c r="J99" s="11"/>
      <c r="K99" s="79"/>
      <c r="L99" s="116"/>
    </row>
    <row r="100" spans="1:17" ht="16.5" customHeight="1">
      <c r="A100" s="120"/>
      <c r="B100" s="133"/>
      <c r="C100" s="121"/>
      <c r="D100" s="9" t="str">
        <f t="shared" si="7"/>
        <v/>
      </c>
      <c r="E100" s="137"/>
      <c r="F100" s="103"/>
      <c r="G100" s="84"/>
      <c r="H100" s="103"/>
      <c r="I100" s="10"/>
      <c r="J100" s="11"/>
      <c r="K100" s="84"/>
      <c r="L100" s="116"/>
    </row>
    <row r="101" spans="1:17" ht="16.5" customHeight="1">
      <c r="A101" s="114" t="s">
        <v>260</v>
      </c>
      <c r="B101" s="76" t="s">
        <v>34</v>
      </c>
      <c r="C101" s="66"/>
      <c r="D101" s="59" t="str">
        <f t="shared" si="7"/>
        <v/>
      </c>
      <c r="E101" s="66" t="s">
        <v>317</v>
      </c>
      <c r="F101" s="103"/>
      <c r="G101" s="79" t="s">
        <v>303</v>
      </c>
      <c r="H101" s="103"/>
      <c r="I101" s="10" t="s">
        <v>2</v>
      </c>
      <c r="J101" s="11"/>
      <c r="K101" s="17" t="s">
        <v>321</v>
      </c>
      <c r="L101" s="24"/>
    </row>
    <row r="102" spans="1:17" ht="16.5" customHeight="1">
      <c r="A102" s="117">
        <f>A15</f>
        <v>45040</v>
      </c>
      <c r="B102" s="76" t="s">
        <v>15</v>
      </c>
      <c r="C102" s="66">
        <v>10</v>
      </c>
      <c r="D102" s="59" t="str">
        <f t="shared" si="7"/>
        <v>公斤</v>
      </c>
      <c r="E102" s="9" t="s">
        <v>317</v>
      </c>
      <c r="F102" s="101">
        <v>9</v>
      </c>
      <c r="G102" s="79" t="s">
        <v>79</v>
      </c>
      <c r="H102" s="101">
        <v>5</v>
      </c>
      <c r="I102" s="13" t="s">
        <v>14</v>
      </c>
      <c r="J102" s="14">
        <v>7</v>
      </c>
      <c r="K102" s="79" t="s">
        <v>58</v>
      </c>
      <c r="L102" s="80">
        <v>0.1</v>
      </c>
    </row>
    <row r="103" spans="1:17" ht="16.5" customHeight="1">
      <c r="A103" s="119"/>
      <c r="B103" s="130"/>
      <c r="C103" s="66"/>
      <c r="D103" s="9"/>
      <c r="E103" s="66" t="s">
        <v>134</v>
      </c>
      <c r="F103" s="101"/>
      <c r="G103" s="79" t="s">
        <v>136</v>
      </c>
      <c r="H103" s="83">
        <v>1</v>
      </c>
      <c r="I103" s="10" t="s">
        <v>16</v>
      </c>
      <c r="J103" s="11">
        <v>0.05</v>
      </c>
      <c r="K103" s="79" t="s">
        <v>57</v>
      </c>
      <c r="L103" s="80">
        <v>0.5</v>
      </c>
    </row>
    <row r="104" spans="1:17" ht="16.5" customHeight="1">
      <c r="A104" s="119"/>
      <c r="B104" s="132"/>
      <c r="C104" s="102"/>
      <c r="D104" s="9" t="str">
        <f t="shared" ref="D104:D109" si="8">IF(C104,"公斤","")</f>
        <v/>
      </c>
      <c r="E104" s="102"/>
      <c r="F104" s="101"/>
      <c r="G104" s="79" t="s">
        <v>80</v>
      </c>
      <c r="H104" s="76">
        <v>0.01</v>
      </c>
      <c r="I104" s="10"/>
      <c r="J104" s="11"/>
      <c r="K104" s="79" t="s">
        <v>46</v>
      </c>
      <c r="L104" s="80">
        <v>0.01</v>
      </c>
    </row>
    <row r="105" spans="1:17" ht="16.5" customHeight="1">
      <c r="A105" s="119"/>
      <c r="B105" s="132"/>
      <c r="C105" s="102"/>
      <c r="D105" s="9" t="str">
        <f t="shared" si="8"/>
        <v/>
      </c>
      <c r="E105" s="102"/>
      <c r="F105" s="101"/>
      <c r="G105" s="79" t="s">
        <v>81</v>
      </c>
      <c r="H105" s="76">
        <v>0.5</v>
      </c>
      <c r="I105" s="10"/>
      <c r="J105" s="11"/>
      <c r="K105" s="79" t="s">
        <v>268</v>
      </c>
      <c r="L105" s="80"/>
    </row>
    <row r="106" spans="1:17" ht="16.5" customHeight="1">
      <c r="A106" s="120"/>
      <c r="B106" s="133"/>
      <c r="C106" s="121"/>
      <c r="D106" s="9" t="str">
        <f t="shared" si="8"/>
        <v/>
      </c>
      <c r="G106" s="79" t="s">
        <v>59</v>
      </c>
      <c r="H106" s="76">
        <v>0.05</v>
      </c>
      <c r="I106" s="10"/>
      <c r="J106" s="11"/>
      <c r="K106" s="84"/>
      <c r="L106" s="116"/>
    </row>
    <row r="107" spans="1:17" ht="16.5" customHeight="1">
      <c r="A107" s="114" t="s">
        <v>261</v>
      </c>
      <c r="B107" s="76" t="s">
        <v>1</v>
      </c>
      <c r="C107" s="66"/>
      <c r="D107" s="9" t="str">
        <f t="shared" si="8"/>
        <v/>
      </c>
      <c r="E107" s="66" t="s">
        <v>352</v>
      </c>
      <c r="F107" s="103"/>
      <c r="G107" s="104" t="s">
        <v>354</v>
      </c>
      <c r="H107" s="103"/>
      <c r="I107" s="10" t="s">
        <v>2</v>
      </c>
      <c r="J107" s="11"/>
      <c r="K107" s="73" t="s">
        <v>283</v>
      </c>
      <c r="L107" s="74"/>
      <c r="P107" s="73"/>
      <c r="Q107" s="74"/>
    </row>
    <row r="108" spans="1:17" ht="16.5" customHeight="1">
      <c r="A108" s="117">
        <f>A16</f>
        <v>45041</v>
      </c>
      <c r="B108" s="76" t="s">
        <v>15</v>
      </c>
      <c r="C108" s="66">
        <v>7</v>
      </c>
      <c r="D108" s="9" t="str">
        <f t="shared" si="8"/>
        <v>公斤</v>
      </c>
      <c r="E108" s="9" t="s">
        <v>73</v>
      </c>
      <c r="F108" s="101">
        <v>6</v>
      </c>
      <c r="G108" s="79" t="s">
        <v>137</v>
      </c>
      <c r="H108" s="101">
        <v>1</v>
      </c>
      <c r="I108" s="13" t="s">
        <v>14</v>
      </c>
      <c r="J108" s="14">
        <v>7</v>
      </c>
      <c r="K108" s="79" t="s">
        <v>284</v>
      </c>
      <c r="L108" s="80">
        <v>0.1</v>
      </c>
      <c r="P108" s="79"/>
      <c r="Q108" s="80"/>
    </row>
    <row r="109" spans="1:17" ht="16.5" customHeight="1">
      <c r="A109" s="119"/>
      <c r="B109" s="130" t="s">
        <v>18</v>
      </c>
      <c r="C109" s="66">
        <v>3</v>
      </c>
      <c r="D109" s="9" t="str">
        <f t="shared" si="8"/>
        <v>公斤</v>
      </c>
      <c r="E109" s="62" t="s">
        <v>107</v>
      </c>
      <c r="F109" s="58">
        <v>2</v>
      </c>
      <c r="G109" s="79" t="s">
        <v>289</v>
      </c>
      <c r="H109" s="83">
        <v>5</v>
      </c>
      <c r="I109" s="10" t="s">
        <v>16</v>
      </c>
      <c r="J109" s="11">
        <v>0.05</v>
      </c>
      <c r="K109" s="79" t="s">
        <v>285</v>
      </c>
      <c r="L109" s="80">
        <v>0.6</v>
      </c>
      <c r="P109" s="79"/>
      <c r="Q109" s="80"/>
    </row>
    <row r="110" spans="1:17" ht="16.5" customHeight="1">
      <c r="A110" s="119"/>
      <c r="B110" s="132"/>
      <c r="C110" s="102"/>
      <c r="D110" s="9" t="str">
        <f t="shared" si="7"/>
        <v/>
      </c>
      <c r="E110" s="52" t="s">
        <v>100</v>
      </c>
      <c r="F110" s="58">
        <v>2</v>
      </c>
      <c r="G110" s="79"/>
      <c r="H110" s="76"/>
      <c r="I110" s="10"/>
      <c r="J110" s="11"/>
      <c r="K110" s="79" t="s">
        <v>46</v>
      </c>
      <c r="L110" s="80">
        <v>0.01</v>
      </c>
      <c r="P110" s="79"/>
      <c r="Q110" s="80"/>
    </row>
    <row r="111" spans="1:17" ht="16.5" customHeight="1">
      <c r="A111" s="119"/>
      <c r="B111" s="132"/>
      <c r="C111" s="102"/>
      <c r="D111" s="9" t="str">
        <f t="shared" si="7"/>
        <v/>
      </c>
      <c r="E111" s="52" t="s">
        <v>33</v>
      </c>
      <c r="F111" s="58">
        <v>1</v>
      </c>
      <c r="G111" s="79" t="s">
        <v>59</v>
      </c>
      <c r="H111" s="76">
        <v>0.05</v>
      </c>
      <c r="I111" s="10"/>
      <c r="J111" s="11"/>
      <c r="K111" s="79" t="s">
        <v>65</v>
      </c>
      <c r="L111" s="80">
        <v>1</v>
      </c>
      <c r="P111" s="79"/>
      <c r="Q111" s="80"/>
    </row>
    <row r="112" spans="1:17" ht="16.5" customHeight="1">
      <c r="A112" s="120"/>
      <c r="B112" s="133"/>
      <c r="C112" s="121"/>
      <c r="D112" s="9" t="str">
        <f t="shared" si="7"/>
        <v/>
      </c>
      <c r="E112" s="52" t="s">
        <v>108</v>
      </c>
      <c r="F112" s="52"/>
      <c r="G112" s="84"/>
      <c r="H112" s="103"/>
      <c r="I112" s="10"/>
      <c r="J112" s="11"/>
      <c r="K112" s="170"/>
      <c r="L112" s="171"/>
    </row>
    <row r="113" spans="1:12" ht="16.5" customHeight="1">
      <c r="A113" s="114" t="s">
        <v>262</v>
      </c>
      <c r="B113" s="76" t="s">
        <v>299</v>
      </c>
      <c r="C113" s="66"/>
      <c r="D113" s="9" t="str">
        <f t="shared" si="7"/>
        <v/>
      </c>
      <c r="E113" s="66" t="s">
        <v>159</v>
      </c>
      <c r="F113" s="103"/>
      <c r="G113" s="78" t="s">
        <v>362</v>
      </c>
      <c r="H113" s="173"/>
      <c r="I113" s="10" t="s">
        <v>2</v>
      </c>
      <c r="J113" s="139"/>
      <c r="K113" s="172" t="s">
        <v>315</v>
      </c>
      <c r="L113" s="172"/>
    </row>
    <row r="114" spans="1:12" ht="16.5" customHeight="1">
      <c r="A114" s="117">
        <f>A17</f>
        <v>45042</v>
      </c>
      <c r="B114" s="76" t="s">
        <v>15</v>
      </c>
      <c r="C114" s="66">
        <v>8</v>
      </c>
      <c r="D114" s="9" t="str">
        <f t="shared" si="7"/>
        <v>公斤</v>
      </c>
      <c r="E114" s="102" t="s">
        <v>135</v>
      </c>
      <c r="F114" s="101">
        <v>6</v>
      </c>
      <c r="G114" s="78" t="s">
        <v>361</v>
      </c>
      <c r="H114" s="101">
        <v>4</v>
      </c>
      <c r="I114" s="13" t="s">
        <v>14</v>
      </c>
      <c r="J114" s="140">
        <v>7</v>
      </c>
      <c r="K114" s="175" t="s">
        <v>206</v>
      </c>
      <c r="L114" s="172">
        <v>1</v>
      </c>
    </row>
    <row r="115" spans="1:12" ht="16.5" customHeight="1">
      <c r="A115" s="119"/>
      <c r="B115" s="130" t="s">
        <v>18</v>
      </c>
      <c r="C115" s="66">
        <v>3</v>
      </c>
      <c r="D115" s="9" t="str">
        <f t="shared" si="7"/>
        <v>公斤</v>
      </c>
      <c r="E115" s="66" t="s">
        <v>158</v>
      </c>
      <c r="F115" s="101">
        <v>2</v>
      </c>
      <c r="G115" s="79" t="s">
        <v>363</v>
      </c>
      <c r="H115" s="83"/>
      <c r="I115" s="10" t="s">
        <v>16</v>
      </c>
      <c r="J115" s="139">
        <v>0.05</v>
      </c>
      <c r="K115" s="175" t="s">
        <v>100</v>
      </c>
      <c r="L115" s="172">
        <v>2</v>
      </c>
    </row>
    <row r="116" spans="1:12" ht="16.5" customHeight="1">
      <c r="A116" s="119"/>
      <c r="B116" s="132"/>
      <c r="C116" s="102"/>
      <c r="D116" s="9" t="str">
        <f t="shared" si="7"/>
        <v/>
      </c>
      <c r="E116" s="66" t="s">
        <v>293</v>
      </c>
      <c r="F116" s="101"/>
      <c r="G116" s="79"/>
      <c r="H116" s="76"/>
      <c r="I116" s="10"/>
      <c r="J116" s="139"/>
      <c r="K116" s="175" t="s">
        <v>205</v>
      </c>
      <c r="L116" s="172">
        <v>2</v>
      </c>
    </row>
    <row r="117" spans="1:12" ht="16.5" customHeight="1">
      <c r="A117" s="119"/>
      <c r="B117" s="132"/>
      <c r="C117" s="102"/>
      <c r="D117" s="9" t="str">
        <f t="shared" si="7"/>
        <v/>
      </c>
      <c r="E117" s="102" t="s">
        <v>25</v>
      </c>
      <c r="F117" s="101">
        <v>0.05</v>
      </c>
      <c r="G117" s="79"/>
      <c r="H117" s="76"/>
      <c r="I117" s="10"/>
      <c r="J117" s="139"/>
      <c r="K117" s="175" t="s">
        <v>256</v>
      </c>
      <c r="L117" s="172">
        <v>1</v>
      </c>
    </row>
    <row r="118" spans="1:12" ht="16.5" customHeight="1">
      <c r="A118" s="120"/>
      <c r="B118" s="133"/>
      <c r="C118" s="121"/>
      <c r="D118" s="9" t="str">
        <f t="shared" si="7"/>
        <v/>
      </c>
      <c r="E118" s="102"/>
      <c r="F118" s="101"/>
      <c r="G118" s="79"/>
      <c r="H118" s="76"/>
      <c r="I118" s="10"/>
      <c r="J118" s="139"/>
      <c r="K118" s="175" t="s">
        <v>316</v>
      </c>
      <c r="L118" s="172"/>
    </row>
    <row r="119" spans="1:12" ht="16.5" customHeight="1">
      <c r="A119" s="114" t="s">
        <v>263</v>
      </c>
      <c r="B119" s="76" t="s">
        <v>1</v>
      </c>
      <c r="C119" s="66"/>
      <c r="D119" s="9" t="str">
        <f t="shared" si="7"/>
        <v/>
      </c>
      <c r="E119" s="66" t="s">
        <v>60</v>
      </c>
      <c r="F119" s="103"/>
      <c r="G119" s="82" t="s">
        <v>325</v>
      </c>
      <c r="H119" s="90"/>
      <c r="I119" s="10" t="s">
        <v>2</v>
      </c>
      <c r="J119" s="11"/>
      <c r="K119" s="33" t="s">
        <v>103</v>
      </c>
      <c r="L119" s="24"/>
    </row>
    <row r="120" spans="1:12" ht="16.5" customHeight="1">
      <c r="A120" s="117">
        <f>A18</f>
        <v>45043</v>
      </c>
      <c r="B120" s="76" t="s">
        <v>15</v>
      </c>
      <c r="C120" s="66">
        <v>7</v>
      </c>
      <c r="D120" s="9" t="str">
        <f t="shared" si="7"/>
        <v>公斤</v>
      </c>
      <c r="E120" s="102" t="s">
        <v>61</v>
      </c>
      <c r="F120" s="101">
        <v>6</v>
      </c>
      <c r="G120" s="77" t="s">
        <v>84</v>
      </c>
      <c r="H120" s="83">
        <v>0.2</v>
      </c>
      <c r="I120" s="13" t="s">
        <v>14</v>
      </c>
      <c r="J120" s="14">
        <v>7</v>
      </c>
      <c r="K120" s="79" t="s">
        <v>104</v>
      </c>
      <c r="L120" s="80">
        <v>2</v>
      </c>
    </row>
    <row r="121" spans="1:12" ht="16.5" customHeight="1">
      <c r="A121" s="119"/>
      <c r="B121" s="130" t="s">
        <v>18</v>
      </c>
      <c r="C121" s="66">
        <v>3</v>
      </c>
      <c r="D121" s="9" t="str">
        <f t="shared" si="7"/>
        <v>公斤</v>
      </c>
      <c r="E121" s="66" t="s">
        <v>53</v>
      </c>
      <c r="F121" s="101">
        <v>3.5</v>
      </c>
      <c r="G121" s="82" t="s">
        <v>83</v>
      </c>
      <c r="H121" s="83">
        <v>5</v>
      </c>
      <c r="I121" s="10" t="s">
        <v>16</v>
      </c>
      <c r="J121" s="11">
        <v>0.05</v>
      </c>
      <c r="K121" s="79" t="s">
        <v>32</v>
      </c>
      <c r="L121" s="80">
        <v>1</v>
      </c>
    </row>
    <row r="122" spans="1:12" ht="16.5" customHeight="1">
      <c r="A122" s="119"/>
      <c r="B122" s="132"/>
      <c r="C122" s="102"/>
      <c r="D122" s="9" t="str">
        <f t="shared" si="7"/>
        <v/>
      </c>
      <c r="E122" s="102" t="s">
        <v>25</v>
      </c>
      <c r="F122" s="101">
        <v>0.05</v>
      </c>
      <c r="G122" s="82" t="s">
        <v>85</v>
      </c>
      <c r="H122" s="83">
        <v>0.5</v>
      </c>
      <c r="I122" s="10"/>
      <c r="J122" s="11"/>
      <c r="K122" s="79"/>
      <c r="L122" s="80"/>
    </row>
    <row r="123" spans="1:12" ht="16.5" customHeight="1">
      <c r="A123" s="119"/>
      <c r="B123" s="132"/>
      <c r="C123" s="102"/>
      <c r="D123" s="9" t="str">
        <f t="shared" si="7"/>
        <v/>
      </c>
      <c r="E123" s="102" t="s">
        <v>33</v>
      </c>
      <c r="F123" s="101">
        <v>0.5</v>
      </c>
      <c r="G123" s="79" t="s">
        <v>59</v>
      </c>
      <c r="H123" s="76">
        <v>0.05</v>
      </c>
      <c r="I123" s="10"/>
      <c r="J123" s="11"/>
      <c r="K123" s="79"/>
      <c r="L123" s="116"/>
    </row>
    <row r="124" spans="1:12" ht="16.5" customHeight="1">
      <c r="A124" s="120"/>
      <c r="B124" s="133"/>
      <c r="C124" s="121"/>
      <c r="D124" s="9" t="str">
        <f t="shared" si="7"/>
        <v/>
      </c>
      <c r="E124" s="137" t="s">
        <v>148</v>
      </c>
      <c r="F124" s="103"/>
      <c r="G124" s="84"/>
      <c r="H124" s="103"/>
      <c r="I124" s="10"/>
      <c r="J124" s="11"/>
      <c r="K124" s="84"/>
      <c r="L124" s="116"/>
    </row>
    <row r="125" spans="1:12" ht="16.5" customHeight="1">
      <c r="A125" s="114" t="s">
        <v>264</v>
      </c>
      <c r="B125" s="76" t="s">
        <v>307</v>
      </c>
      <c r="C125" s="66"/>
      <c r="D125" s="9" t="str">
        <f t="shared" si="7"/>
        <v/>
      </c>
      <c r="E125" s="66" t="s">
        <v>310</v>
      </c>
      <c r="F125" s="103"/>
      <c r="G125" s="79" t="s">
        <v>375</v>
      </c>
      <c r="H125" s="103"/>
      <c r="I125" s="10" t="s">
        <v>2</v>
      </c>
      <c r="J125" s="11"/>
      <c r="K125" s="33" t="s">
        <v>95</v>
      </c>
      <c r="L125" s="24"/>
    </row>
    <row r="126" spans="1:12" ht="16.5" customHeight="1">
      <c r="A126" s="117">
        <f>A19</f>
        <v>45044</v>
      </c>
      <c r="B126" s="76" t="s">
        <v>15</v>
      </c>
      <c r="C126" s="66">
        <v>10</v>
      </c>
      <c r="D126" s="9" t="str">
        <f t="shared" si="7"/>
        <v>公斤</v>
      </c>
      <c r="E126" s="102" t="s">
        <v>73</v>
      </c>
      <c r="F126" s="101">
        <v>6</v>
      </c>
      <c r="G126" s="79" t="s">
        <v>137</v>
      </c>
      <c r="H126" s="101">
        <v>1.8</v>
      </c>
      <c r="I126" s="13" t="s">
        <v>14</v>
      </c>
      <c r="J126" s="14">
        <v>7</v>
      </c>
      <c r="K126" s="79" t="s">
        <v>96</v>
      </c>
      <c r="L126" s="80">
        <v>4</v>
      </c>
    </row>
    <row r="127" spans="1:12" ht="16.5" customHeight="1">
      <c r="A127" s="119"/>
      <c r="B127" s="130" t="s">
        <v>308</v>
      </c>
      <c r="C127" s="66">
        <v>0.1</v>
      </c>
      <c r="D127" s="9" t="str">
        <f t="shared" si="7"/>
        <v>公斤</v>
      </c>
      <c r="E127" s="66" t="s">
        <v>158</v>
      </c>
      <c r="F127" s="101">
        <v>3</v>
      </c>
      <c r="G127" s="79" t="s">
        <v>158</v>
      </c>
      <c r="H127" s="76">
        <v>5</v>
      </c>
      <c r="I127" s="10" t="s">
        <v>16</v>
      </c>
      <c r="J127" s="11">
        <v>0.05</v>
      </c>
      <c r="K127" s="79" t="s">
        <v>33</v>
      </c>
      <c r="L127" s="80">
        <v>0.5</v>
      </c>
    </row>
    <row r="128" spans="1:12" ht="16.5" customHeight="1">
      <c r="A128" s="119"/>
      <c r="B128" s="132"/>
      <c r="C128" s="102"/>
      <c r="D128" s="9" t="str">
        <f t="shared" si="7"/>
        <v/>
      </c>
      <c r="E128" s="102" t="s">
        <v>81</v>
      </c>
      <c r="F128" s="101">
        <v>0.5</v>
      </c>
      <c r="G128" s="79" t="s">
        <v>69</v>
      </c>
      <c r="H128" s="76">
        <v>1</v>
      </c>
      <c r="I128" s="10"/>
      <c r="J128" s="11"/>
      <c r="K128" s="79" t="s">
        <v>27</v>
      </c>
      <c r="L128" s="80">
        <v>0.01</v>
      </c>
    </row>
    <row r="129" spans="1:12" ht="16.5" customHeight="1">
      <c r="A129" s="119"/>
      <c r="B129" s="132"/>
      <c r="C129" s="102"/>
      <c r="D129" s="9" t="str">
        <f t="shared" si="7"/>
        <v/>
      </c>
      <c r="E129" s="102" t="s">
        <v>25</v>
      </c>
      <c r="F129" s="101">
        <v>0.05</v>
      </c>
      <c r="G129" s="102" t="s">
        <v>376</v>
      </c>
      <c r="H129" s="101">
        <v>0.01</v>
      </c>
      <c r="I129" s="10"/>
      <c r="J129" s="11"/>
      <c r="K129" s="79" t="s">
        <v>28</v>
      </c>
      <c r="L129" s="80">
        <v>1</v>
      </c>
    </row>
    <row r="130" spans="1:12" ht="16.5" customHeight="1">
      <c r="A130" s="120"/>
      <c r="B130" s="133"/>
      <c r="C130" s="121"/>
      <c r="D130" s="9" t="str">
        <f t="shared" si="7"/>
        <v/>
      </c>
      <c r="E130" s="121"/>
      <c r="F130" s="103"/>
      <c r="G130" s="84"/>
      <c r="H130" s="103"/>
      <c r="I130" s="10"/>
      <c r="J130" s="11"/>
      <c r="K130" s="84"/>
      <c r="L130" s="116"/>
    </row>
    <row r="131" spans="1:12" ht="16.5" customHeight="1">
      <c r="A131" s="114" t="s">
        <v>121</v>
      </c>
      <c r="B131" s="76" t="s">
        <v>143</v>
      </c>
      <c r="C131" s="66"/>
      <c r="D131" s="9" t="str">
        <f t="shared" si="7"/>
        <v/>
      </c>
      <c r="E131" s="66" t="s">
        <v>160</v>
      </c>
      <c r="F131" s="103"/>
      <c r="G131" s="79" t="s">
        <v>217</v>
      </c>
      <c r="H131" s="103"/>
      <c r="I131" s="10" t="s">
        <v>2</v>
      </c>
      <c r="J131" s="11"/>
      <c r="K131" s="79" t="s">
        <v>30</v>
      </c>
      <c r="L131" s="80"/>
    </row>
    <row r="132" spans="1:12" ht="16.5" customHeight="1">
      <c r="A132" s="117" t="e">
        <f>#REF!</f>
        <v>#REF!</v>
      </c>
      <c r="B132" s="76" t="s">
        <v>15</v>
      </c>
      <c r="C132" s="66">
        <v>10</v>
      </c>
      <c r="D132" s="9" t="str">
        <f t="shared" si="7"/>
        <v>公斤</v>
      </c>
      <c r="E132" s="102" t="s">
        <v>77</v>
      </c>
      <c r="F132" s="101">
        <v>6</v>
      </c>
      <c r="G132" s="79" t="s">
        <v>135</v>
      </c>
      <c r="H132" s="101">
        <v>1</v>
      </c>
      <c r="I132" s="13" t="s">
        <v>14</v>
      </c>
      <c r="J132" s="14">
        <v>7</v>
      </c>
      <c r="K132" s="123" t="s">
        <v>31</v>
      </c>
      <c r="L132" s="80">
        <v>2</v>
      </c>
    </row>
    <row r="133" spans="1:12" ht="16.5" customHeight="1">
      <c r="A133" s="119"/>
      <c r="B133" s="134" t="s">
        <v>144</v>
      </c>
      <c r="C133" s="66">
        <v>0.4</v>
      </c>
      <c r="D133" s="9" t="str">
        <f t="shared" si="7"/>
        <v>公斤</v>
      </c>
      <c r="E133" s="66" t="s">
        <v>53</v>
      </c>
      <c r="F133" s="101">
        <v>3.5</v>
      </c>
      <c r="G133" s="79" t="s">
        <v>158</v>
      </c>
      <c r="H133" s="83">
        <v>5</v>
      </c>
      <c r="I133" s="10" t="s">
        <v>16</v>
      </c>
      <c r="J133" s="11">
        <v>0.05</v>
      </c>
      <c r="K133" s="79" t="s">
        <v>32</v>
      </c>
      <c r="L133" s="80">
        <v>1</v>
      </c>
    </row>
    <row r="134" spans="1:12" ht="16.5" customHeight="1">
      <c r="A134" s="119"/>
      <c r="B134" s="132"/>
      <c r="C134" s="102"/>
      <c r="D134" s="9" t="str">
        <f t="shared" si="7"/>
        <v/>
      </c>
      <c r="E134" s="102" t="s">
        <v>25</v>
      </c>
      <c r="F134" s="101">
        <v>0.05</v>
      </c>
      <c r="G134" s="79" t="s">
        <v>69</v>
      </c>
      <c r="H134" s="76">
        <v>1</v>
      </c>
      <c r="I134" s="10"/>
      <c r="J134" s="11"/>
      <c r="K134" s="79"/>
      <c r="L134" s="116"/>
    </row>
    <row r="135" spans="1:12" ht="16.5" customHeight="1">
      <c r="A135" s="119"/>
      <c r="B135" s="132"/>
      <c r="C135" s="102"/>
      <c r="D135" s="9" t="str">
        <f t="shared" si="7"/>
        <v/>
      </c>
      <c r="E135" s="102" t="s">
        <v>35</v>
      </c>
      <c r="F135" s="101">
        <v>0.5</v>
      </c>
      <c r="G135" s="79" t="s">
        <v>16</v>
      </c>
      <c r="H135" s="76">
        <v>0.05</v>
      </c>
      <c r="I135" s="10"/>
      <c r="J135" s="11"/>
      <c r="K135" s="79"/>
      <c r="L135" s="116"/>
    </row>
    <row r="136" spans="1:12" ht="16.5" customHeight="1">
      <c r="A136" s="120"/>
      <c r="B136" s="133"/>
      <c r="C136" s="121"/>
      <c r="D136" s="9" t="str">
        <f t="shared" si="7"/>
        <v/>
      </c>
      <c r="E136" s="121"/>
      <c r="F136" s="103"/>
      <c r="G136" s="84"/>
      <c r="H136" s="103"/>
      <c r="I136" s="10"/>
      <c r="J136" s="11"/>
      <c r="K136" s="84"/>
      <c r="L136" s="116"/>
    </row>
    <row r="137" spans="1:12" ht="16.5" customHeight="1">
      <c r="A137" s="114" t="s">
        <v>154</v>
      </c>
      <c r="B137" s="138" t="s">
        <v>155</v>
      </c>
      <c r="C137" s="154"/>
      <c r="D137" s="9" t="str">
        <f t="shared" si="7"/>
        <v/>
      </c>
      <c r="E137" s="66" t="s">
        <v>40</v>
      </c>
      <c r="F137" s="87"/>
      <c r="G137" s="79" t="s">
        <v>165</v>
      </c>
      <c r="H137" s="103"/>
      <c r="I137" s="10" t="s">
        <v>2</v>
      </c>
      <c r="J137" s="11"/>
      <c r="K137" s="79" t="s">
        <v>168</v>
      </c>
      <c r="L137" s="116"/>
    </row>
    <row r="138" spans="1:12" ht="16.5" customHeight="1">
      <c r="A138" s="117" t="e">
        <f>#REF!</f>
        <v>#REF!</v>
      </c>
      <c r="B138" s="76" t="s">
        <v>156</v>
      </c>
      <c r="C138" s="66">
        <v>4</v>
      </c>
      <c r="D138" s="9" t="str">
        <f t="shared" si="7"/>
        <v>公斤</v>
      </c>
      <c r="E138" s="66" t="s">
        <v>40</v>
      </c>
      <c r="F138" s="76">
        <v>6</v>
      </c>
      <c r="G138" s="79" t="s">
        <v>166</v>
      </c>
      <c r="H138" s="101">
        <v>3</v>
      </c>
      <c r="I138" s="13" t="s">
        <v>14</v>
      </c>
      <c r="J138" s="14">
        <v>7</v>
      </c>
      <c r="K138" s="79" t="s">
        <v>137</v>
      </c>
      <c r="L138" s="80">
        <v>1</v>
      </c>
    </row>
    <row r="139" spans="1:12" ht="16.5" customHeight="1">
      <c r="A139" s="119"/>
      <c r="B139" s="130"/>
      <c r="C139" s="66"/>
      <c r="D139" s="9" t="str">
        <f t="shared" si="7"/>
        <v/>
      </c>
      <c r="E139" s="66"/>
      <c r="F139" s="101"/>
      <c r="G139" s="79" t="s">
        <v>167</v>
      </c>
      <c r="H139" s="83">
        <v>2</v>
      </c>
      <c r="I139" s="10" t="s">
        <v>16</v>
      </c>
      <c r="J139" s="11">
        <v>0.05</v>
      </c>
      <c r="K139" s="79" t="s">
        <v>169</v>
      </c>
      <c r="L139" s="116">
        <v>4</v>
      </c>
    </row>
    <row r="140" spans="1:12" ht="16.5" customHeight="1">
      <c r="A140" s="119"/>
      <c r="B140" s="132"/>
      <c r="C140" s="102"/>
      <c r="D140" s="9" t="str">
        <f t="shared" si="7"/>
        <v/>
      </c>
      <c r="E140" s="102"/>
      <c r="F140" s="101"/>
      <c r="G140" s="79" t="s">
        <v>16</v>
      </c>
      <c r="H140" s="76">
        <v>0.05</v>
      </c>
      <c r="I140" s="10"/>
      <c r="J140" s="11"/>
      <c r="K140" s="82" t="s">
        <v>80</v>
      </c>
      <c r="L140" s="83">
        <v>0.01</v>
      </c>
    </row>
    <row r="141" spans="1:12" ht="16.5" customHeight="1">
      <c r="A141" s="119"/>
      <c r="B141" s="132"/>
      <c r="C141" s="102"/>
      <c r="D141" s="9" t="str">
        <f t="shared" si="7"/>
        <v/>
      </c>
      <c r="E141" s="102"/>
      <c r="F141" s="101"/>
      <c r="G141" s="79"/>
      <c r="H141" s="76"/>
      <c r="I141" s="10"/>
      <c r="J141" s="11"/>
      <c r="K141" s="79" t="s">
        <v>81</v>
      </c>
      <c r="L141" s="101">
        <v>1</v>
      </c>
    </row>
    <row r="142" spans="1:12" ht="16.5" customHeight="1">
      <c r="A142" s="120"/>
      <c r="B142" s="133"/>
      <c r="C142" s="121"/>
      <c r="D142" s="9" t="str">
        <f t="shared" si="7"/>
        <v/>
      </c>
      <c r="E142" s="121"/>
      <c r="F142" s="103"/>
      <c r="G142" s="84"/>
      <c r="H142" s="103"/>
      <c r="I142" s="10"/>
      <c r="J142" s="11"/>
      <c r="K142" s="84" t="s">
        <v>158</v>
      </c>
      <c r="L142" s="116">
        <v>2</v>
      </c>
    </row>
    <row r="143" spans="1:12" ht="16.5" customHeight="1">
      <c r="A143" s="114" t="s">
        <v>132</v>
      </c>
      <c r="B143" s="76" t="s">
        <v>67</v>
      </c>
      <c r="C143" s="66"/>
      <c r="D143" s="59" t="str">
        <f t="shared" si="7"/>
        <v/>
      </c>
      <c r="E143" s="65" t="s">
        <v>173</v>
      </c>
      <c r="F143" s="103"/>
      <c r="G143" s="79" t="s">
        <v>99</v>
      </c>
      <c r="H143" s="103"/>
      <c r="I143" s="10" t="s">
        <v>2</v>
      </c>
      <c r="J143" s="11"/>
      <c r="K143" s="17" t="s">
        <v>54</v>
      </c>
      <c r="L143" s="24"/>
    </row>
    <row r="144" spans="1:12" ht="16.5" customHeight="1">
      <c r="A144" s="117" t="e">
        <f>#REF!</f>
        <v>#REF!</v>
      </c>
      <c r="B144" s="76" t="s">
        <v>15</v>
      </c>
      <c r="C144" s="66">
        <v>10</v>
      </c>
      <c r="D144" s="59" t="str">
        <f t="shared" si="7"/>
        <v>公斤</v>
      </c>
      <c r="E144" s="102" t="s">
        <v>73</v>
      </c>
      <c r="F144" s="101">
        <v>6</v>
      </c>
      <c r="G144" s="79" t="s">
        <v>38</v>
      </c>
      <c r="H144" s="76">
        <v>5</v>
      </c>
      <c r="I144" s="13" t="s">
        <v>14</v>
      </c>
      <c r="J144" s="14">
        <v>7</v>
      </c>
      <c r="K144" s="79" t="s">
        <v>48</v>
      </c>
      <c r="L144" s="80">
        <v>3</v>
      </c>
    </row>
    <row r="145" spans="1:19" ht="16.5" customHeight="1">
      <c r="A145" s="119"/>
      <c r="B145" s="130"/>
      <c r="C145" s="66"/>
      <c r="D145" s="9"/>
      <c r="E145" s="66" t="s">
        <v>174</v>
      </c>
      <c r="F145" s="101">
        <v>3.5</v>
      </c>
      <c r="G145" s="47" t="s">
        <v>39</v>
      </c>
      <c r="H145" s="76"/>
      <c r="I145" s="10" t="s">
        <v>16</v>
      </c>
      <c r="J145" s="11">
        <v>0.05</v>
      </c>
      <c r="K145" s="79" t="s">
        <v>35</v>
      </c>
      <c r="L145" s="80">
        <v>0.5</v>
      </c>
    </row>
    <row r="146" spans="1:19" ht="16.5" customHeight="1">
      <c r="A146" s="119"/>
      <c r="B146" s="132"/>
      <c r="C146" s="102"/>
      <c r="D146" s="9" t="str">
        <f t="shared" si="7"/>
        <v/>
      </c>
      <c r="E146" s="102" t="s">
        <v>25</v>
      </c>
      <c r="F146" s="101">
        <v>0.05</v>
      </c>
      <c r="G146" s="79" t="s">
        <v>16</v>
      </c>
      <c r="H146" s="76">
        <v>0.05</v>
      </c>
      <c r="I146" s="10"/>
      <c r="J146" s="11"/>
      <c r="K146" s="79" t="s">
        <v>46</v>
      </c>
      <c r="L146" s="80">
        <v>0.01</v>
      </c>
    </row>
    <row r="147" spans="1:19" ht="16.5" customHeight="1">
      <c r="A147" s="119"/>
      <c r="B147" s="132"/>
      <c r="C147" s="102"/>
      <c r="D147" s="9" t="str">
        <f t="shared" si="7"/>
        <v/>
      </c>
      <c r="E147" s="18" t="s">
        <v>175</v>
      </c>
      <c r="F147" s="101"/>
      <c r="G147" s="79"/>
      <c r="H147" s="76"/>
      <c r="I147" s="10"/>
      <c r="J147" s="11"/>
      <c r="K147" s="79" t="s">
        <v>65</v>
      </c>
      <c r="L147" s="80">
        <v>1</v>
      </c>
    </row>
    <row r="148" spans="1:19" ht="16.5" customHeight="1">
      <c r="A148" s="120"/>
      <c r="B148" s="133"/>
      <c r="C148" s="121"/>
      <c r="D148" s="9" t="str">
        <f t="shared" si="7"/>
        <v/>
      </c>
      <c r="E148" s="121"/>
      <c r="F148" s="103"/>
      <c r="G148" s="84"/>
      <c r="H148" s="103"/>
      <c r="I148" s="10"/>
      <c r="J148" s="11"/>
      <c r="K148" s="84"/>
      <c r="L148" s="116"/>
    </row>
    <row r="149" spans="1:19" ht="16.5" customHeight="1">
      <c r="A149" s="114" t="s">
        <v>139</v>
      </c>
      <c r="B149" s="76" t="s">
        <v>1</v>
      </c>
      <c r="C149" s="66"/>
      <c r="D149" s="9" t="str">
        <f t="shared" si="7"/>
        <v/>
      </c>
      <c r="E149" s="66" t="s">
        <v>102</v>
      </c>
      <c r="F149" s="103"/>
      <c r="G149" s="79" t="s">
        <v>222</v>
      </c>
      <c r="H149" s="103"/>
      <c r="I149" s="10" t="s">
        <v>2</v>
      </c>
      <c r="J149" s="11"/>
      <c r="K149" s="79" t="s">
        <v>185</v>
      </c>
      <c r="L149" s="116"/>
    </row>
    <row r="150" spans="1:19" ht="16.5" customHeight="1">
      <c r="A150" s="117" t="e">
        <f>#REF!</f>
        <v>#REF!</v>
      </c>
      <c r="B150" s="76" t="s">
        <v>15</v>
      </c>
      <c r="C150" s="66">
        <v>7</v>
      </c>
      <c r="D150" s="9" t="str">
        <f t="shared" si="7"/>
        <v>公斤</v>
      </c>
      <c r="E150" s="66" t="s">
        <v>102</v>
      </c>
      <c r="F150" s="101">
        <v>9</v>
      </c>
      <c r="G150" s="79" t="s">
        <v>135</v>
      </c>
      <c r="H150" s="101">
        <v>1</v>
      </c>
      <c r="I150" s="13" t="s">
        <v>14</v>
      </c>
      <c r="J150" s="14">
        <v>7</v>
      </c>
      <c r="K150" s="79" t="s">
        <v>58</v>
      </c>
      <c r="L150" s="80">
        <v>0.1</v>
      </c>
    </row>
    <row r="151" spans="1:19" ht="16.5" customHeight="1">
      <c r="A151" s="119"/>
      <c r="B151" s="130" t="s">
        <v>18</v>
      </c>
      <c r="C151" s="66">
        <v>3</v>
      </c>
      <c r="D151" s="9" t="str">
        <f t="shared" si="7"/>
        <v>公斤</v>
      </c>
      <c r="E151" s="66"/>
      <c r="F151" s="101"/>
      <c r="G151" s="82" t="s">
        <v>97</v>
      </c>
      <c r="H151" s="83">
        <v>6</v>
      </c>
      <c r="I151" s="10" t="s">
        <v>16</v>
      </c>
      <c r="J151" s="11">
        <v>0.05</v>
      </c>
      <c r="K151" s="79" t="s">
        <v>57</v>
      </c>
      <c r="L151" s="116"/>
    </row>
    <row r="152" spans="1:19" ht="16.5" customHeight="1">
      <c r="A152" s="119"/>
      <c r="B152" s="132"/>
      <c r="C152" s="102"/>
      <c r="D152" s="9" t="str">
        <f t="shared" si="7"/>
        <v/>
      </c>
      <c r="E152" s="102"/>
      <c r="F152" s="101"/>
      <c r="G152" s="66" t="s">
        <v>69</v>
      </c>
      <c r="H152" s="76">
        <v>1</v>
      </c>
      <c r="I152" s="10"/>
      <c r="J152" s="11"/>
      <c r="K152" s="79" t="s">
        <v>110</v>
      </c>
      <c r="L152" s="116"/>
    </row>
    <row r="153" spans="1:19" ht="16.5" customHeight="1">
      <c r="A153" s="119"/>
      <c r="B153" s="132"/>
      <c r="C153" s="102"/>
      <c r="D153" s="9" t="str">
        <f t="shared" si="7"/>
        <v/>
      </c>
      <c r="E153" s="79"/>
      <c r="F153" s="87"/>
      <c r="G153" s="82" t="s">
        <v>123</v>
      </c>
      <c r="H153" s="83">
        <v>0.01</v>
      </c>
      <c r="I153" s="10"/>
      <c r="J153" s="11"/>
      <c r="K153" s="79"/>
      <c r="L153" s="116"/>
    </row>
    <row r="154" spans="1:19" ht="16.5" customHeight="1">
      <c r="A154" s="120"/>
      <c r="B154" s="133"/>
      <c r="C154" s="121"/>
      <c r="D154" s="9" t="str">
        <f t="shared" si="7"/>
        <v/>
      </c>
      <c r="E154" s="79"/>
      <c r="F154" s="76"/>
      <c r="G154" s="84"/>
      <c r="H154" s="103"/>
      <c r="I154" s="10"/>
      <c r="J154" s="11"/>
      <c r="K154" s="84"/>
      <c r="L154" s="116"/>
    </row>
    <row r="155" spans="1:19" s="34" customFormat="1" ht="16.2" customHeight="1">
      <c r="A155" s="34" t="s">
        <v>140</v>
      </c>
      <c r="B155" s="76" t="s">
        <v>62</v>
      </c>
      <c r="C155" s="66"/>
      <c r="D155" s="9" t="str">
        <f t="shared" si="7"/>
        <v/>
      </c>
      <c r="E155" s="79" t="s">
        <v>198</v>
      </c>
      <c r="F155" s="87"/>
      <c r="G155" s="79" t="s">
        <v>145</v>
      </c>
      <c r="H155" s="87"/>
      <c r="I155" s="10" t="s">
        <v>2</v>
      </c>
      <c r="J155" s="11"/>
      <c r="K155" s="79" t="s">
        <v>200</v>
      </c>
      <c r="L155" s="80"/>
      <c r="O155" s="20"/>
      <c r="P155" s="20"/>
      <c r="Q155" s="20"/>
      <c r="R155" s="20"/>
      <c r="S155" s="20"/>
    </row>
    <row r="156" spans="1:19" s="34" customFormat="1" ht="16.2" customHeight="1">
      <c r="A156" s="153" t="e">
        <f>#REF!</f>
        <v>#REF!</v>
      </c>
      <c r="B156" s="124" t="s">
        <v>63</v>
      </c>
      <c r="C156" s="66">
        <v>5</v>
      </c>
      <c r="D156" s="9" t="str">
        <f t="shared" si="7"/>
        <v>公斤</v>
      </c>
      <c r="E156" s="10" t="s">
        <v>199</v>
      </c>
      <c r="F156" s="76">
        <v>6</v>
      </c>
      <c r="G156" s="79" t="s">
        <v>42</v>
      </c>
      <c r="H156" s="76">
        <v>2</v>
      </c>
      <c r="I156" s="13" t="s">
        <v>14</v>
      </c>
      <c r="J156" s="14">
        <v>7</v>
      </c>
      <c r="K156" s="47" t="s">
        <v>45</v>
      </c>
      <c r="L156" s="47">
        <v>1</v>
      </c>
      <c r="O156" s="20"/>
      <c r="P156" s="20"/>
      <c r="Q156" s="20"/>
      <c r="R156" s="20"/>
      <c r="S156" s="20"/>
    </row>
    <row r="157" spans="1:19" s="34" customFormat="1" ht="16.2" customHeight="1">
      <c r="B157" s="76"/>
      <c r="C157" s="66"/>
      <c r="D157" s="9" t="str">
        <f t="shared" si="7"/>
        <v/>
      </c>
      <c r="E157" s="79"/>
      <c r="F157" s="76"/>
      <c r="G157" s="79" t="s">
        <v>47</v>
      </c>
      <c r="H157" s="76">
        <v>2</v>
      </c>
      <c r="I157" s="10" t="s">
        <v>16</v>
      </c>
      <c r="J157" s="11">
        <v>0.05</v>
      </c>
      <c r="K157" s="79" t="s">
        <v>51</v>
      </c>
      <c r="L157" s="80">
        <v>2</v>
      </c>
      <c r="O157" s="20"/>
      <c r="P157" s="20"/>
      <c r="Q157" s="20"/>
      <c r="R157" s="20"/>
      <c r="S157" s="20"/>
    </row>
    <row r="158" spans="1:19" s="34" customFormat="1" ht="16.2" customHeight="1">
      <c r="B158" s="76"/>
      <c r="C158" s="66"/>
      <c r="D158" s="9"/>
      <c r="E158" s="79"/>
      <c r="F158" s="76"/>
      <c r="G158" s="79" t="s">
        <v>126</v>
      </c>
      <c r="H158" s="76">
        <v>2</v>
      </c>
      <c r="I158" s="10"/>
      <c r="J158" s="11"/>
      <c r="K158" s="79" t="s">
        <v>52</v>
      </c>
      <c r="L158" s="80">
        <v>2</v>
      </c>
      <c r="O158" s="20"/>
      <c r="P158" s="20"/>
      <c r="Q158" s="20"/>
      <c r="R158" s="20"/>
      <c r="S158" s="20"/>
    </row>
    <row r="159" spans="1:19" s="34" customFormat="1" ht="16.2" customHeight="1">
      <c r="B159" s="76"/>
      <c r="C159" s="66"/>
      <c r="D159" s="9" t="str">
        <f t="shared" ref="D159:D172" si="9">IF(C159,"公斤","")</f>
        <v/>
      </c>
      <c r="E159" s="66"/>
      <c r="F159" s="101"/>
      <c r="G159" s="66" t="s">
        <v>105</v>
      </c>
      <c r="H159" s="101">
        <v>3</v>
      </c>
      <c r="I159" s="10"/>
      <c r="J159" s="11"/>
      <c r="K159" s="79" t="s">
        <v>70</v>
      </c>
      <c r="L159" s="80"/>
      <c r="O159" s="20"/>
      <c r="P159" s="20"/>
      <c r="Q159" s="20"/>
      <c r="R159" s="20"/>
      <c r="S159" s="20"/>
    </row>
    <row r="160" spans="1:19" s="34" customFormat="1" ht="16.2" customHeight="1">
      <c r="B160" s="76"/>
      <c r="C160" s="66"/>
      <c r="D160" s="9" t="str">
        <f t="shared" si="9"/>
        <v/>
      </c>
      <c r="E160" s="102"/>
      <c r="F160" s="101"/>
      <c r="G160" s="102"/>
      <c r="H160" s="101"/>
      <c r="I160" s="10"/>
      <c r="J160" s="11"/>
      <c r="K160" s="79"/>
      <c r="L160" s="80"/>
      <c r="O160" s="20"/>
      <c r="P160" s="20"/>
      <c r="Q160" s="20"/>
      <c r="R160" s="20"/>
      <c r="S160" s="20"/>
    </row>
    <row r="161" spans="1:19" s="34" customFormat="1" ht="16.2" customHeight="1">
      <c r="A161" s="142" t="s">
        <v>141</v>
      </c>
      <c r="B161" s="76" t="s">
        <v>1</v>
      </c>
      <c r="C161" s="66"/>
      <c r="D161" s="9" t="str">
        <f t="shared" si="9"/>
        <v/>
      </c>
      <c r="E161" s="66" t="s">
        <v>60</v>
      </c>
      <c r="F161" s="103"/>
      <c r="G161" s="79" t="s">
        <v>55</v>
      </c>
      <c r="H161" s="103"/>
      <c r="I161" s="10" t="s">
        <v>2</v>
      </c>
      <c r="J161" s="11"/>
      <c r="K161" s="79" t="s">
        <v>181</v>
      </c>
      <c r="L161" s="116"/>
      <c r="O161" s="20"/>
      <c r="P161" s="20"/>
      <c r="Q161" s="20"/>
      <c r="R161" s="20"/>
      <c r="S161" s="20"/>
    </row>
    <row r="162" spans="1:19" s="34" customFormat="1" ht="16.2" customHeight="1">
      <c r="A162" s="153" t="e">
        <f>#REF!</f>
        <v>#REF!</v>
      </c>
      <c r="B162" s="76" t="s">
        <v>15</v>
      </c>
      <c r="C162" s="66">
        <v>7</v>
      </c>
      <c r="D162" s="9" t="str">
        <f t="shared" si="9"/>
        <v>公斤</v>
      </c>
      <c r="E162" s="102" t="s">
        <v>61</v>
      </c>
      <c r="F162" s="101">
        <v>6</v>
      </c>
      <c r="G162" s="79" t="s">
        <v>135</v>
      </c>
      <c r="H162" s="101">
        <v>1</v>
      </c>
      <c r="I162" s="13" t="s">
        <v>14</v>
      </c>
      <c r="J162" s="14">
        <v>7</v>
      </c>
      <c r="K162" s="79" t="s">
        <v>182</v>
      </c>
      <c r="L162" s="80">
        <v>0.1</v>
      </c>
      <c r="O162" s="20"/>
      <c r="P162" s="20"/>
      <c r="Q162" s="20"/>
      <c r="R162" s="20"/>
      <c r="S162" s="20"/>
    </row>
    <row r="163" spans="1:19" s="34" customFormat="1" ht="16.2" customHeight="1">
      <c r="B163" s="76" t="s">
        <v>18</v>
      </c>
      <c r="C163" s="66">
        <v>3</v>
      </c>
      <c r="D163" s="9" t="str">
        <f t="shared" si="9"/>
        <v>公斤</v>
      </c>
      <c r="E163" s="66" t="s">
        <v>98</v>
      </c>
      <c r="F163" s="101">
        <v>3.5</v>
      </c>
      <c r="G163" s="79" t="s">
        <v>94</v>
      </c>
      <c r="H163" s="83">
        <v>1</v>
      </c>
      <c r="I163" s="10" t="s">
        <v>16</v>
      </c>
      <c r="J163" s="11">
        <v>0.05</v>
      </c>
      <c r="K163" s="79" t="s">
        <v>32</v>
      </c>
      <c r="L163" s="116">
        <v>1</v>
      </c>
      <c r="O163" s="20"/>
      <c r="P163" s="20"/>
      <c r="Q163" s="20"/>
      <c r="R163" s="20"/>
      <c r="S163" s="20"/>
    </row>
    <row r="164" spans="1:19" s="34" customFormat="1" ht="16.2" customHeight="1">
      <c r="B164" s="101"/>
      <c r="C164" s="102"/>
      <c r="D164" s="9" t="str">
        <f t="shared" si="9"/>
        <v/>
      </c>
      <c r="E164" s="102" t="s">
        <v>25</v>
      </c>
      <c r="F164" s="101">
        <v>0.05</v>
      </c>
      <c r="G164" s="79" t="s">
        <v>123</v>
      </c>
      <c r="H164" s="76">
        <v>0.01</v>
      </c>
      <c r="I164" s="10"/>
      <c r="J164" s="11"/>
      <c r="K164" s="79" t="s">
        <v>183</v>
      </c>
      <c r="L164" s="116"/>
      <c r="O164" s="20"/>
      <c r="P164" s="20"/>
      <c r="Q164" s="20"/>
      <c r="R164" s="20"/>
      <c r="S164" s="20"/>
    </row>
    <row r="165" spans="1:19" s="34" customFormat="1" ht="16.2" customHeight="1">
      <c r="B165" s="101"/>
      <c r="C165" s="102"/>
      <c r="D165" s="9" t="str">
        <f t="shared" si="9"/>
        <v/>
      </c>
      <c r="E165" s="102" t="s">
        <v>35</v>
      </c>
      <c r="F165" s="101">
        <v>0.5</v>
      </c>
      <c r="G165" s="79" t="s">
        <v>158</v>
      </c>
      <c r="H165" s="76">
        <v>3</v>
      </c>
      <c r="I165" s="10"/>
      <c r="J165" s="11"/>
      <c r="K165" s="79"/>
      <c r="L165" s="116"/>
      <c r="O165" s="20"/>
      <c r="P165" s="20"/>
      <c r="Q165" s="20"/>
      <c r="R165" s="20"/>
      <c r="S165" s="20"/>
    </row>
    <row r="166" spans="1:19" s="34" customFormat="1" ht="16.2" customHeight="1">
      <c r="B166" s="103"/>
      <c r="C166" s="121"/>
      <c r="D166" s="9" t="str">
        <f t="shared" si="9"/>
        <v/>
      </c>
      <c r="E166" s="121" t="s">
        <v>148</v>
      </c>
      <c r="F166" s="103"/>
      <c r="G166" s="79" t="s">
        <v>16</v>
      </c>
      <c r="H166" s="76">
        <v>0.05</v>
      </c>
      <c r="I166" s="10"/>
      <c r="J166" s="11"/>
      <c r="K166" s="84"/>
      <c r="L166" s="116"/>
      <c r="O166" s="20"/>
      <c r="P166" s="20"/>
      <c r="Q166" s="20"/>
      <c r="R166" s="20"/>
      <c r="S166" s="20"/>
    </row>
    <row r="167" spans="1:19" s="34" customFormat="1" ht="16.2" customHeight="1">
      <c r="A167" s="142" t="s">
        <v>142</v>
      </c>
      <c r="B167" s="76" t="s">
        <v>75</v>
      </c>
      <c r="C167" s="66"/>
      <c r="D167" s="9" t="str">
        <f t="shared" si="9"/>
        <v/>
      </c>
      <c r="E167" s="66" t="s">
        <v>149</v>
      </c>
      <c r="F167" s="103"/>
      <c r="G167" s="104" t="s">
        <v>192</v>
      </c>
      <c r="H167" s="103"/>
      <c r="I167" s="10" t="s">
        <v>2</v>
      </c>
      <c r="J167" s="11"/>
      <c r="K167" s="77" t="s">
        <v>111</v>
      </c>
      <c r="L167" s="80"/>
      <c r="O167" s="20"/>
      <c r="P167" s="20"/>
      <c r="Q167" s="20"/>
      <c r="R167" s="20"/>
      <c r="S167" s="20"/>
    </row>
    <row r="168" spans="1:19" s="34" customFormat="1" ht="16.2" customHeight="1">
      <c r="A168" s="153" t="e">
        <f>#REF!</f>
        <v>#REF!</v>
      </c>
      <c r="B168" s="76" t="s">
        <v>15</v>
      </c>
      <c r="C168" s="66">
        <v>10</v>
      </c>
      <c r="D168" s="9" t="str">
        <f t="shared" si="9"/>
        <v>公斤</v>
      </c>
      <c r="E168" s="102" t="s">
        <v>73</v>
      </c>
      <c r="F168" s="101">
        <v>6</v>
      </c>
      <c r="G168" s="113" t="s">
        <v>84</v>
      </c>
      <c r="H168" s="118">
        <v>0.2</v>
      </c>
      <c r="I168" s="13" t="s">
        <v>14</v>
      </c>
      <c r="J168" s="14">
        <v>7</v>
      </c>
      <c r="K168" s="79" t="s">
        <v>45</v>
      </c>
      <c r="L168" s="80">
        <v>1</v>
      </c>
      <c r="O168" s="20"/>
      <c r="P168" s="20"/>
      <c r="Q168" s="20"/>
      <c r="R168" s="20"/>
      <c r="S168" s="20"/>
    </row>
    <row r="169" spans="1:19" s="34" customFormat="1" ht="16.2" customHeight="1">
      <c r="B169" s="134" t="s">
        <v>76</v>
      </c>
      <c r="C169" s="66">
        <v>0.4</v>
      </c>
      <c r="D169" s="9" t="str">
        <f t="shared" si="9"/>
        <v>公斤</v>
      </c>
      <c r="E169" s="66" t="s">
        <v>190</v>
      </c>
      <c r="F169" s="101">
        <v>1.5</v>
      </c>
      <c r="G169" s="82" t="s">
        <v>83</v>
      </c>
      <c r="H169" s="83">
        <v>5</v>
      </c>
      <c r="I169" s="10" t="s">
        <v>16</v>
      </c>
      <c r="J169" s="11">
        <v>0.05</v>
      </c>
      <c r="K169" s="79" t="s">
        <v>48</v>
      </c>
      <c r="L169" s="80">
        <v>3</v>
      </c>
      <c r="O169" s="20"/>
      <c r="P169" s="20"/>
      <c r="Q169" s="20"/>
      <c r="R169" s="20"/>
      <c r="S169" s="20"/>
    </row>
    <row r="170" spans="1:19" s="34" customFormat="1" ht="16.2" customHeight="1">
      <c r="B170" s="132"/>
      <c r="C170" s="102"/>
      <c r="D170" s="9" t="str">
        <f t="shared" si="9"/>
        <v/>
      </c>
      <c r="E170" s="102" t="s">
        <v>25</v>
      </c>
      <c r="F170" s="101">
        <v>0.05</v>
      </c>
      <c r="G170" s="82" t="s">
        <v>59</v>
      </c>
      <c r="H170" s="83">
        <v>0.05</v>
      </c>
      <c r="I170" s="10"/>
      <c r="J170" s="11"/>
      <c r="K170" s="79" t="s">
        <v>46</v>
      </c>
      <c r="L170" s="80">
        <v>0.01</v>
      </c>
      <c r="O170" s="20"/>
      <c r="P170" s="20"/>
      <c r="Q170" s="20"/>
      <c r="R170" s="20"/>
      <c r="S170" s="20"/>
    </row>
    <row r="171" spans="1:19" s="34" customFormat="1" ht="16.2" customHeight="1">
      <c r="B171" s="132"/>
      <c r="C171" s="102"/>
      <c r="D171" s="9" t="str">
        <f t="shared" si="9"/>
        <v/>
      </c>
      <c r="E171" s="102"/>
      <c r="F171" s="101"/>
      <c r="G171" s="79" t="s">
        <v>85</v>
      </c>
      <c r="H171" s="101">
        <v>0.5</v>
      </c>
      <c r="I171" s="10"/>
      <c r="J171" s="11"/>
      <c r="K171" s="79"/>
      <c r="L171" s="116"/>
      <c r="O171" s="20"/>
      <c r="P171" s="20"/>
      <c r="Q171" s="20"/>
      <c r="R171" s="20"/>
      <c r="S171" s="20"/>
    </row>
    <row r="172" spans="1:19" s="34" customFormat="1" ht="16.2" customHeight="1">
      <c r="B172" s="133"/>
      <c r="C172" s="121"/>
      <c r="D172" s="9" t="str">
        <f t="shared" si="9"/>
        <v/>
      </c>
      <c r="E172" s="121"/>
      <c r="F172" s="103"/>
      <c r="G172" s="82"/>
      <c r="H172" s="83"/>
      <c r="I172" s="10"/>
      <c r="J172" s="11"/>
      <c r="K172" s="84"/>
      <c r="L172" s="116"/>
      <c r="O172" s="20"/>
      <c r="P172" s="20"/>
      <c r="Q172" s="20"/>
      <c r="R172" s="20"/>
      <c r="S172" s="20"/>
    </row>
  </sheetData>
  <mergeCells count="1">
    <mergeCell ref="B53:C53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20" orientation="landscape" r:id="rId1"/>
  <rowBreaks count="5" manualBreakCount="5">
    <brk id="26" max="13" man="1"/>
    <brk id="40" max="13" man="1"/>
    <brk id="70" max="13" man="1"/>
    <brk id="100" max="13" man="1"/>
    <brk id="130" max="13" man="1"/>
  </rowBreaks>
  <colBreaks count="1" manualBreakCount="1">
    <brk id="13" max="1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view="pageBreakPreview" zoomScale="130" zoomScaleNormal="120" zoomScaleSheetLayoutView="130" workbookViewId="0">
      <selection activeCell="C34" sqref="C34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34" customWidth="1"/>
    <col min="6" max="6" width="12.6640625" style="34" customWidth="1"/>
    <col min="7" max="7" width="9" style="1" customWidth="1"/>
    <col min="8" max="8" width="12.6640625" style="1" customWidth="1"/>
    <col min="9" max="9" width="9" style="1" customWidth="1"/>
    <col min="10" max="10" width="12.6640625" style="1" customWidth="1"/>
    <col min="11" max="12" width="5.21875" style="1" customWidth="1"/>
    <col min="13" max="13" width="9.88671875" style="1" customWidth="1"/>
    <col min="14" max="14" width="12.88671875" style="7" customWidth="1"/>
    <col min="15" max="15" width="5.44140625" style="15" customWidth="1"/>
    <col min="16" max="16" width="5.33203125" style="20" customWidth="1"/>
    <col min="17" max="17" width="6.88671875" style="20" customWidth="1"/>
    <col min="18" max="18" width="6.33203125" style="20" customWidth="1"/>
    <col min="19" max="19" width="6" style="20" customWidth="1"/>
    <col min="20" max="20" width="6.6640625" style="20" customWidth="1"/>
    <col min="21" max="21" width="4.6640625" style="1" customWidth="1"/>
    <col min="22" max="22" width="4.77734375" style="1" customWidth="1"/>
    <col min="23" max="16384" width="9" style="1"/>
  </cols>
  <sheetData>
    <row r="1" spans="1:22">
      <c r="A1" s="183">
        <v>112</v>
      </c>
      <c r="B1" s="199"/>
      <c r="C1" s="4"/>
      <c r="D1" s="4"/>
      <c r="E1" s="34">
        <v>111</v>
      </c>
      <c r="F1" s="34" t="s">
        <v>3</v>
      </c>
      <c r="G1" s="4" t="s">
        <v>332</v>
      </c>
      <c r="H1" s="4" t="s">
        <v>4</v>
      </c>
      <c r="I1" s="31">
        <v>4</v>
      </c>
      <c r="J1" s="1" t="s">
        <v>387</v>
      </c>
      <c r="K1" s="203"/>
      <c r="L1" s="204" t="s">
        <v>391</v>
      </c>
      <c r="M1" s="8"/>
      <c r="N1" s="8"/>
    </row>
    <row r="2" spans="1:22">
      <c r="A2" s="185" t="s">
        <v>336</v>
      </c>
      <c r="B2" s="198" t="s">
        <v>8</v>
      </c>
      <c r="C2" s="200" t="s">
        <v>9</v>
      </c>
      <c r="D2" s="206" t="s">
        <v>337</v>
      </c>
      <c r="E2" s="207" t="s">
        <v>11</v>
      </c>
      <c r="F2" s="150" t="s">
        <v>338</v>
      </c>
      <c r="G2" s="201" t="s">
        <v>12</v>
      </c>
      <c r="H2" s="53" t="s">
        <v>339</v>
      </c>
      <c r="I2" s="202" t="s">
        <v>13</v>
      </c>
      <c r="J2" s="150" t="s">
        <v>340</v>
      </c>
      <c r="K2" s="41" t="s">
        <v>14</v>
      </c>
      <c r="L2" s="150" t="s">
        <v>341</v>
      </c>
      <c r="M2" s="41" t="s">
        <v>5</v>
      </c>
      <c r="N2" s="150" t="s">
        <v>342</v>
      </c>
      <c r="O2" s="205" t="s">
        <v>343</v>
      </c>
      <c r="P2" s="145" t="s">
        <v>88</v>
      </c>
      <c r="Q2" s="145" t="s">
        <v>89</v>
      </c>
      <c r="R2" s="146" t="s">
        <v>90</v>
      </c>
      <c r="S2" s="145" t="s">
        <v>91</v>
      </c>
      <c r="T2" s="145" t="s">
        <v>92</v>
      </c>
      <c r="U2" s="146" t="s">
        <v>93</v>
      </c>
      <c r="V2" s="147" t="s">
        <v>0</v>
      </c>
    </row>
    <row r="3" spans="1:22">
      <c r="A3" s="184">
        <v>45022</v>
      </c>
      <c r="B3" s="149" t="str">
        <f>A30</f>
        <v>h5</v>
      </c>
      <c r="C3" s="149" t="str">
        <f>B30</f>
        <v>白米飯</v>
      </c>
      <c r="D3" s="150" t="str">
        <f>B31&amp;B32</f>
        <v>米</v>
      </c>
      <c r="E3" s="40" t="str">
        <f>E30</f>
        <v>風味豆腐</v>
      </c>
      <c r="F3" s="164" t="str">
        <f>E31&amp;E32&amp;E33&amp;E34&amp;E35</f>
        <v>豆腐</v>
      </c>
      <c r="G3" s="149" t="str">
        <f>G30</f>
        <v>碎瓜麵筋</v>
      </c>
      <c r="H3" s="164" t="str">
        <f>PHONETIC(G31:G35)</f>
        <v>麵筋醃漬花胡瓜薑</v>
      </c>
      <c r="I3" s="149" t="str">
        <f>I30</f>
        <v>海帶雙拼</v>
      </c>
      <c r="J3" s="163" t="str">
        <f>PHONETIC(I31:I35)</f>
        <v>豆包乾海帶薑</v>
      </c>
      <c r="K3" s="151" t="s">
        <v>2</v>
      </c>
      <c r="L3" s="163" t="s">
        <v>344</v>
      </c>
      <c r="M3" s="166" t="str">
        <f>M30</f>
        <v>針菇湯</v>
      </c>
      <c r="N3" s="165" t="str">
        <f>PHONETIC(M31:M34)</f>
        <v>金針菇薑時蔬</v>
      </c>
      <c r="P3" s="178">
        <v>5.5</v>
      </c>
      <c r="Q3" s="178">
        <v>2.8</v>
      </c>
      <c r="R3" s="179">
        <v>1.8</v>
      </c>
      <c r="S3" s="178">
        <v>3</v>
      </c>
      <c r="T3" s="180"/>
      <c r="U3" s="181">
        <f>P3*70+Q3*75+R3*25+S3*45</f>
        <v>775</v>
      </c>
      <c r="V3" s="152"/>
    </row>
    <row r="4" spans="1:22">
      <c r="A4" s="148">
        <f>IF(A3="","",IF(MONTH($I$1)&lt;&gt;MONTH($I$1+1),"",A3+1))</f>
        <v>45023</v>
      </c>
      <c r="B4" s="149" t="str">
        <f>A36</f>
        <v>h4</v>
      </c>
      <c r="C4" s="149" t="str">
        <f>B36</f>
        <v>糙米飯</v>
      </c>
      <c r="D4" s="150" t="str">
        <f>B37&amp;B38</f>
        <v>米糙米</v>
      </c>
      <c r="E4" s="40" t="str">
        <f>E36</f>
        <v>紅白麵輪</v>
      </c>
      <c r="F4" s="164" t="str">
        <f>PHONETIC(E37:E41)</f>
        <v>麵輪白蘿蔔胡蘿蔔薑</v>
      </c>
      <c r="G4" s="149" t="str">
        <f>G36</f>
        <v>豆皮銀芽</v>
      </c>
      <c r="H4" s="164" t="str">
        <f>PHONETIC(G37:G41)</f>
        <v>豆皮綠豆芽韮菜薑</v>
      </c>
      <c r="I4" s="149" t="str">
        <f>I36</f>
        <v>鐵板豆干</v>
      </c>
      <c r="J4" s="163" t="str">
        <f>PHONETIC(I37:I41)</f>
        <v>豆干薑</v>
      </c>
      <c r="K4" s="151" t="s">
        <v>2</v>
      </c>
      <c r="L4" s="163" t="s">
        <v>344</v>
      </c>
      <c r="M4" s="176" t="str">
        <f>M36</f>
        <v>粉圓甜湯</v>
      </c>
      <c r="N4" s="165" t="str">
        <f>PHONETIC(M37:M40)</f>
        <v>粉圓紅砂糖</v>
      </c>
      <c r="P4" s="178">
        <v>6</v>
      </c>
      <c r="Q4" s="178">
        <v>2.9</v>
      </c>
      <c r="R4" s="179">
        <v>1.7</v>
      </c>
      <c r="S4" s="178">
        <v>3</v>
      </c>
      <c r="T4" s="180"/>
      <c r="U4" s="181">
        <f t="shared" ref="U4:U19" si="0">P4*70+Q4*75+R4*25+S4*45</f>
        <v>815</v>
      </c>
      <c r="V4" s="152"/>
    </row>
    <row r="5" spans="1:22">
      <c r="A5" s="148">
        <f>IF(A4="","",IF(MONTH($I$1)&lt;&gt;MONTH($I$1+1),"",A4+3))</f>
        <v>45026</v>
      </c>
      <c r="B5" s="149" t="str">
        <f>A42</f>
        <v>i2</v>
      </c>
      <c r="C5" s="149" t="str">
        <f>B42</f>
        <v>白米飯</v>
      </c>
      <c r="D5" s="150" t="str">
        <f>B43&amp;B44</f>
        <v>米</v>
      </c>
      <c r="E5" s="40" t="str">
        <f>E42</f>
        <v>魯麵筍</v>
      </c>
      <c r="F5" s="164" t="str">
        <f>PHONETIC(E43:E47)</f>
        <v>麵筍</v>
      </c>
      <c r="G5" s="39" t="str">
        <f>G42</f>
        <v>針菇豆腐</v>
      </c>
      <c r="H5" s="164" t="str">
        <f>PHONETIC(G43:G47)</f>
        <v>豆腐金針菇素肉薑</v>
      </c>
      <c r="I5" s="149" t="str">
        <f>I42</f>
        <v>蔬香佐蛋</v>
      </c>
      <c r="J5" s="163" t="str">
        <f>PHONETIC(I43:I47)</f>
        <v>雞蛋時蔬胡蘿蔔薑</v>
      </c>
      <c r="K5" s="151" t="s">
        <v>2</v>
      </c>
      <c r="L5" s="163" t="s">
        <v>344</v>
      </c>
      <c r="M5" s="144" t="str">
        <f>M42</f>
        <v>海芽湯</v>
      </c>
      <c r="N5" s="165" t="str">
        <f>PHONETIC(M43:M46)</f>
        <v>乾海帶薑</v>
      </c>
      <c r="P5" s="178">
        <v>5.5</v>
      </c>
      <c r="Q5" s="178">
        <v>3</v>
      </c>
      <c r="R5" s="179">
        <v>1.5</v>
      </c>
      <c r="S5" s="178">
        <v>3.1</v>
      </c>
      <c r="T5" s="180"/>
      <c r="U5" s="181">
        <f t="shared" si="0"/>
        <v>787</v>
      </c>
      <c r="V5" s="143"/>
    </row>
    <row r="6" spans="1:22">
      <c r="A6" s="148">
        <f>IF(A5="","",IF(MONTH(A5)&lt;&gt;MONTH(A5+1),"",A5+1))</f>
        <v>45027</v>
      </c>
      <c r="B6" s="149" t="str">
        <f>A48</f>
        <v>i1</v>
      </c>
      <c r="C6" s="149" t="str">
        <f>B48</f>
        <v>糙米飯</v>
      </c>
      <c r="D6" s="150" t="str">
        <f>B49&amp;B50</f>
        <v>米糙米</v>
      </c>
      <c r="E6" s="40" t="str">
        <f>E48</f>
        <v>黑椒百頁</v>
      </c>
      <c r="F6" s="164" t="str">
        <f>PHONETIC(E49:E53)</f>
        <v>百頁馬鈴薯胡蘿蔔薑黑胡椒</v>
      </c>
      <c r="G6" s="149" t="str">
        <f>G48</f>
        <v>碎脯豆干</v>
      </c>
      <c r="H6" s="164" t="str">
        <f>PHONETIC(G49:G53)</f>
        <v>豆干碎脯薑</v>
      </c>
      <c r="I6" s="149" t="str">
        <f>I48</f>
        <v>麵筋豆芽</v>
      </c>
      <c r="J6" s="163" t="str">
        <f>PHONETIC(I49:I53)</f>
        <v>麵筋綠豆芽芹菜薑</v>
      </c>
      <c r="K6" s="151" t="s">
        <v>2</v>
      </c>
      <c r="L6" s="163" t="s">
        <v>344</v>
      </c>
      <c r="M6" s="144" t="str">
        <f>M48</f>
        <v>時蔬湯</v>
      </c>
      <c r="N6" s="165" t="str">
        <f>PHONETIC(M49:M52)</f>
        <v>時蔬胡蘿蔔薑</v>
      </c>
      <c r="P6" s="178">
        <v>5</v>
      </c>
      <c r="Q6" s="178">
        <v>2.6</v>
      </c>
      <c r="R6" s="179">
        <v>2</v>
      </c>
      <c r="S6" s="178">
        <v>3</v>
      </c>
      <c r="T6" s="180"/>
      <c r="U6" s="181">
        <f t="shared" si="0"/>
        <v>730</v>
      </c>
      <c r="V6" s="143"/>
    </row>
    <row r="7" spans="1:22">
      <c r="A7" s="148">
        <f t="shared" ref="A7:A12" si="1">IF(A6="","",IF(MONTH(A6)&lt;&gt;MONTH(A6+1),"",A6+1))</f>
        <v>45028</v>
      </c>
      <c r="B7" s="149" t="str">
        <f>A54</f>
        <v>i3</v>
      </c>
      <c r="C7" s="39" t="str">
        <f>B54</f>
        <v>西式特餐</v>
      </c>
      <c r="D7" s="150" t="str">
        <f>B55&amp;B56</f>
        <v>義大利麵</v>
      </c>
      <c r="E7" s="40" t="str">
        <f>E54</f>
        <v>美味豆包</v>
      </c>
      <c r="F7" s="164" t="str">
        <f>PHONETIC(E55:E59)</f>
        <v>豆包</v>
      </c>
      <c r="G7" s="149" t="str">
        <f>G54</f>
        <v>茄汁配料</v>
      </c>
      <c r="H7" s="164" t="str">
        <f>PHONETIC(G55:G59)</f>
        <v>素肉番茄糊馬鈴薯胡蘿蔔薑</v>
      </c>
      <c r="I7" s="149" t="str">
        <f>I54</f>
        <v>小餐包</v>
      </c>
      <c r="J7" s="163" t="str">
        <f>PHONETIC(I55:I59)</f>
        <v>小餐包</v>
      </c>
      <c r="K7" s="151" t="s">
        <v>2</v>
      </c>
      <c r="L7" s="163" t="s">
        <v>344</v>
      </c>
      <c r="M7" s="144" t="str">
        <f>M54</f>
        <v>玉米濃湯</v>
      </c>
      <c r="N7" s="165" t="str">
        <f>PHONETIC(M55:M59)</f>
        <v>雞蛋玉米粒罐頭玉米醬罐頭玉米濃湯粉</v>
      </c>
      <c r="P7" s="178">
        <v>4.5</v>
      </c>
      <c r="Q7" s="178">
        <v>2.5</v>
      </c>
      <c r="R7" s="179">
        <v>1.5</v>
      </c>
      <c r="S7" s="178">
        <v>3</v>
      </c>
      <c r="T7" s="180"/>
      <c r="U7" s="181">
        <f t="shared" si="0"/>
        <v>675</v>
      </c>
      <c r="V7" s="143"/>
    </row>
    <row r="8" spans="1:22">
      <c r="A8" s="148">
        <f>IF(A7="","",IF(MONTH(A7)&lt;&gt;MONTH(A7+1),"",A7+1))</f>
        <v>45029</v>
      </c>
      <c r="B8" s="149" t="str">
        <f>A60</f>
        <v>i4</v>
      </c>
      <c r="C8" s="39" t="str">
        <f>B60</f>
        <v>糙米飯</v>
      </c>
      <c r="D8" s="150" t="str">
        <f>B61&amp;B62</f>
        <v>米糙米</v>
      </c>
      <c r="E8" s="40" t="str">
        <f>E60</f>
        <v>咖哩毛豆</v>
      </c>
      <c r="F8" s="164" t="str">
        <f>PHONETIC(E61:E65)</f>
        <v>毛豆馬鈴薯薑胡蘿蔔咖哩粉</v>
      </c>
      <c r="G8" s="149" t="str">
        <f>G60</f>
        <v>火腿雙享</v>
      </c>
      <c r="H8" s="164" t="str">
        <f>PHONETIC(G61:G65)</f>
        <v>素火腿</v>
      </c>
      <c r="I8" s="197" t="str">
        <f>I60</f>
        <v>清香瓜苗</v>
      </c>
      <c r="J8" s="163" t="str">
        <f>PHONETIC(I61:I65)</f>
        <v>隼人瓜苗胡蘿蔔薑</v>
      </c>
      <c r="K8" s="151" t="s">
        <v>2</v>
      </c>
      <c r="L8" s="163" t="s">
        <v>344</v>
      </c>
      <c r="M8" s="166" t="str">
        <f>M60</f>
        <v>仙草甜湯</v>
      </c>
      <c r="N8" s="165" t="str">
        <f>PHONETIC(M61:M65)</f>
        <v>仙草紅砂糖</v>
      </c>
      <c r="P8" s="178">
        <v>5</v>
      </c>
      <c r="Q8" s="178">
        <v>2.5</v>
      </c>
      <c r="R8" s="179">
        <v>2</v>
      </c>
      <c r="S8" s="178">
        <v>3.1</v>
      </c>
      <c r="T8" s="180"/>
      <c r="U8" s="181">
        <f t="shared" si="0"/>
        <v>727</v>
      </c>
      <c r="V8" s="143"/>
    </row>
    <row r="9" spans="1:22">
      <c r="A9" s="148">
        <f>IF(A8="","",IF(MONTH(A8)&lt;&gt;MONTH(A8+1),"",A8+1))</f>
        <v>45030</v>
      </c>
      <c r="B9" s="149" t="str">
        <f>A66</f>
        <v>i5</v>
      </c>
      <c r="C9" s="39" t="str">
        <f>B66</f>
        <v>燕麥飯</v>
      </c>
      <c r="D9" s="150" t="str">
        <f>B67&amp;B68</f>
        <v>米燕麥</v>
      </c>
      <c r="E9" s="40" t="str">
        <f>E66</f>
        <v>筍干麵輪</v>
      </c>
      <c r="F9" s="164" t="str">
        <f>PHONETIC(E67:E71)</f>
        <v>麻竹筍干麵輪薑</v>
      </c>
      <c r="G9" s="39" t="str">
        <f>G66</f>
        <v>香味薯餅</v>
      </c>
      <c r="H9" s="164" t="str">
        <f>PHONETIC(G67:G71)</f>
        <v>薯餅</v>
      </c>
      <c r="I9" s="149" t="str">
        <f>I66</f>
        <v>蔬菜佃煮</v>
      </c>
      <c r="J9" s="163" t="str">
        <f>PHONETIC(I67:I70)</f>
        <v>白蘿蔔四角油豆腐胡蘿蔔薑</v>
      </c>
      <c r="K9" s="151" t="s">
        <v>2</v>
      </c>
      <c r="L9" s="163" t="s">
        <v>344</v>
      </c>
      <c r="M9" s="144" t="str">
        <f>M66</f>
        <v>味噌芽湯</v>
      </c>
      <c r="N9" s="165" t="str">
        <f>PHONETIC(M67:M70)</f>
        <v>乾海帶味噌薑</v>
      </c>
      <c r="P9" s="178">
        <v>6</v>
      </c>
      <c r="Q9" s="178">
        <v>2.5</v>
      </c>
      <c r="R9" s="179">
        <v>1.8</v>
      </c>
      <c r="S9" s="178">
        <v>2.9</v>
      </c>
      <c r="T9" s="180"/>
      <c r="U9" s="181">
        <f t="shared" si="0"/>
        <v>783</v>
      </c>
      <c r="V9" s="143"/>
    </row>
    <row r="10" spans="1:22">
      <c r="A10" s="148">
        <f>IF(A9="","",IF(MONTH(A9)&lt;&gt;MONTH(A9+1),"",A9+3))</f>
        <v>45033</v>
      </c>
      <c r="B10" s="149" t="str">
        <f>A72</f>
        <v>j1</v>
      </c>
      <c r="C10" s="39" t="str">
        <f>B72</f>
        <v>白米飯</v>
      </c>
      <c r="D10" s="150" t="str">
        <f>B73&amp;B74</f>
        <v>米</v>
      </c>
      <c r="E10" s="40" t="str">
        <f>E72</f>
        <v>茄汁凍腐</v>
      </c>
      <c r="F10" s="164" t="str">
        <f>PHONETIC(E73:E77)</f>
        <v>凍豆腐馬鈴薯番茄糊薑番茄醬</v>
      </c>
      <c r="G10" s="39" t="str">
        <f>G72</f>
        <v>木須蛋香</v>
      </c>
      <c r="H10" s="164" t="str">
        <f>PHONETIC(G73:G77)</f>
        <v>雞蛋時蔬薑胡蘿蔔乾木耳</v>
      </c>
      <c r="I10" s="149" t="str">
        <f>I72</f>
        <v>豆皮豆芽</v>
      </c>
      <c r="J10" s="163" t="str">
        <f>PHONETIC(I73:I77)</f>
        <v>豆皮綠豆芽芹菜薑</v>
      </c>
      <c r="K10" s="151" t="s">
        <v>2</v>
      </c>
      <c r="L10" s="163" t="s">
        <v>344</v>
      </c>
      <c r="M10" s="144" t="str">
        <f>M72</f>
        <v>金針湯</v>
      </c>
      <c r="N10" s="165" t="str">
        <f>PHONETIC(M73:M76)</f>
        <v>金針菜乾榨菜薑</v>
      </c>
      <c r="P10" s="178">
        <v>5</v>
      </c>
      <c r="Q10" s="178">
        <v>2.8</v>
      </c>
      <c r="R10" s="179">
        <v>1.4</v>
      </c>
      <c r="S10" s="178">
        <v>3</v>
      </c>
      <c r="T10" s="180"/>
      <c r="U10" s="181">
        <f t="shared" si="0"/>
        <v>730</v>
      </c>
      <c r="V10" s="143"/>
    </row>
    <row r="11" spans="1:22">
      <c r="A11" s="148">
        <f>IF(A10="","",IF(MONTH(A10)&lt;&gt;MONTH(A10+1),"",A10+1))</f>
        <v>45034</v>
      </c>
      <c r="B11" s="149" t="str">
        <f>A78</f>
        <v>j2</v>
      </c>
      <c r="C11" s="39" t="str">
        <f>B78</f>
        <v>糙米飯</v>
      </c>
      <c r="D11" s="150" t="str">
        <f>B79&amp;B80</f>
        <v>米糙米</v>
      </c>
      <c r="E11" s="40" t="str">
        <f>E78</f>
        <v>醬瓜豆腐</v>
      </c>
      <c r="F11" s="164" t="str">
        <f>PHONETIC(E79:E83)</f>
        <v>豆腐薑醃漬花胡瓜</v>
      </c>
      <c r="G11" s="149" t="str">
        <f>G78</f>
        <v>毛豆時蔬</v>
      </c>
      <c r="H11" s="164" t="str">
        <f>PHONETIC(G79:G83)</f>
        <v>冷凍毛豆仁時蔬胡蘿蔔薑</v>
      </c>
      <c r="I11" s="197" t="str">
        <f>I78</f>
        <v>清炒瓜苗</v>
      </c>
      <c r="J11" s="163" t="str">
        <f>PHONETIC(I79:I82)</f>
        <v>隼人瓜苗胡蘿蔔薑</v>
      </c>
      <c r="K11" s="151" t="s">
        <v>2</v>
      </c>
      <c r="L11" s="163" t="s">
        <v>344</v>
      </c>
      <c r="M11" s="144" t="str">
        <f>M78</f>
        <v>海芽蛋花湯</v>
      </c>
      <c r="N11" s="165" t="str">
        <f>PHONETIC(M79:M83)</f>
        <v>乾海帶雞蛋薑</v>
      </c>
      <c r="P11" s="178">
        <v>5</v>
      </c>
      <c r="Q11" s="178">
        <v>2.7</v>
      </c>
      <c r="R11" s="179">
        <v>1.5</v>
      </c>
      <c r="S11" s="178">
        <v>2.8</v>
      </c>
      <c r="T11" s="180"/>
      <c r="U11" s="181">
        <f t="shared" si="0"/>
        <v>716</v>
      </c>
      <c r="V11" s="143"/>
    </row>
    <row r="12" spans="1:22">
      <c r="A12" s="148">
        <f t="shared" si="1"/>
        <v>45035</v>
      </c>
      <c r="B12" s="149" t="str">
        <f>A84</f>
        <v>j3</v>
      </c>
      <c r="C12" s="39" t="str">
        <f>B84</f>
        <v>刈包特餐</v>
      </c>
      <c r="D12" s="150" t="str">
        <f>B85&amp;B86</f>
        <v>刈包</v>
      </c>
      <c r="E12" s="40" t="str">
        <f>E84</f>
        <v>素火腿</v>
      </c>
      <c r="F12" s="164" t="str">
        <f>PHONETIC(E85:E89)</f>
        <v>素火腿</v>
      </c>
      <c r="G12" s="39" t="str">
        <f>G84</f>
        <v>酸菜絞若</v>
      </c>
      <c r="H12" s="164" t="str">
        <f>PHONETIC(G85:G89)</f>
        <v>酸菜素肉薑</v>
      </c>
      <c r="I12" s="149" t="str">
        <f>I84</f>
        <v>清香蔬菜</v>
      </c>
      <c r="J12" s="163" t="str">
        <f>PHONETIC(I85:I89)</f>
        <v>時蔬薑胡蘿蔔</v>
      </c>
      <c r="K12" s="151" t="s">
        <v>2</v>
      </c>
      <c r="L12" s="163" t="s">
        <v>344</v>
      </c>
      <c r="M12" s="144" t="str">
        <f>M84</f>
        <v>糙米粥</v>
      </c>
      <c r="N12" s="165" t="str">
        <f>PHONETIC(M85:M89)</f>
        <v>雞蛋糙米乾香菇胡蘿蔔時蔬</v>
      </c>
      <c r="P12" s="178">
        <v>4.5999999999999996</v>
      </c>
      <c r="Q12" s="178">
        <v>2.5</v>
      </c>
      <c r="R12" s="179">
        <v>1.5</v>
      </c>
      <c r="S12" s="178">
        <v>2.8</v>
      </c>
      <c r="T12" s="180"/>
      <c r="U12" s="181">
        <f t="shared" si="0"/>
        <v>673</v>
      </c>
      <c r="V12" s="143"/>
    </row>
    <row r="13" spans="1:22">
      <c r="A13" s="148">
        <f>IF(A12="","",IF(MONTH(A12)&lt;&gt;MONTH(A12+1),"",A12+1))</f>
        <v>45036</v>
      </c>
      <c r="B13" s="149" t="str">
        <f>A90</f>
        <v>j4</v>
      </c>
      <c r="C13" s="39" t="str">
        <f>B90</f>
        <v>糙米飯</v>
      </c>
      <c r="D13" s="150" t="str">
        <f>B91&amp;B92</f>
        <v>米糙米</v>
      </c>
      <c r="E13" s="40" t="str">
        <f>E90</f>
        <v>豆瓣百頁</v>
      </c>
      <c r="F13" s="164" t="str">
        <f>PHONETIC(E91:E95)</f>
        <v>百頁白蘿蔔薑胡蘿蔔豆瓣醬</v>
      </c>
      <c r="G13" s="39" t="str">
        <f>G90</f>
        <v>打拋海帶</v>
      </c>
      <c r="H13" s="164" t="str">
        <f>PHONETIC(G91:G95)</f>
        <v>豆皮乾海帶打拋醬薑</v>
      </c>
      <c r="I13" s="149" t="str">
        <f>I90</f>
        <v>筍干麵輪</v>
      </c>
      <c r="J13" s="163" t="str">
        <f>PHONETIC(I91:I95)</f>
        <v>麻竹筍干麵輪薑</v>
      </c>
      <c r="K13" s="151" t="s">
        <v>2</v>
      </c>
      <c r="L13" s="163" t="s">
        <v>344</v>
      </c>
      <c r="M13" s="166" t="str">
        <f>M90</f>
        <v>花豆甜湯</v>
      </c>
      <c r="N13" s="165" t="str">
        <f>PHONETIC(M91:M94)</f>
        <v>花豆紅砂糖</v>
      </c>
      <c r="P13" s="178">
        <v>6</v>
      </c>
      <c r="Q13" s="178">
        <v>2.4</v>
      </c>
      <c r="R13" s="179">
        <v>1.8</v>
      </c>
      <c r="S13" s="178">
        <v>2.8</v>
      </c>
      <c r="T13" s="180"/>
      <c r="U13" s="181">
        <f t="shared" si="0"/>
        <v>771</v>
      </c>
      <c r="V13" s="143"/>
    </row>
    <row r="14" spans="1:22">
      <c r="A14" s="148">
        <f t="shared" ref="A14" si="2">IF(A13="","",IF(MONTH(A13)&lt;&gt;MONTH(A13+1),"",A13+1))</f>
        <v>45037</v>
      </c>
      <c r="B14" s="149" t="str">
        <f>A96</f>
        <v>j5</v>
      </c>
      <c r="C14" s="39" t="str">
        <f>B96</f>
        <v>芝麻飯</v>
      </c>
      <c r="D14" s="150" t="str">
        <f>B97&amp;B98</f>
        <v>米芝麻(熟)</v>
      </c>
      <c r="E14" s="40" t="str">
        <f>E96</f>
        <v>泡菜豆包</v>
      </c>
      <c r="F14" s="164" t="str">
        <f>PHONETIC(E97:E101)</f>
        <v>豆包韓式泡菜薑匈牙利紅椒</v>
      </c>
      <c r="G14" s="40" t="str">
        <f>G96</f>
        <v>餘香豆干</v>
      </c>
      <c r="H14" s="164" t="str">
        <f>PHONETIC(G97:G101)</f>
        <v>豆干薑</v>
      </c>
      <c r="I14" s="40" t="str">
        <f>I96</f>
        <v>麵筋玉菜</v>
      </c>
      <c r="J14" s="164" t="str">
        <f>PHONETIC(I97:I101)</f>
        <v>麵筋甘藍胡蘿蔔薑</v>
      </c>
      <c r="K14" s="151" t="s">
        <v>2</v>
      </c>
      <c r="L14" s="163" t="s">
        <v>344</v>
      </c>
      <c r="M14" s="182" t="str">
        <f>M96</f>
        <v>豆漿</v>
      </c>
      <c r="N14" s="164" t="str">
        <f>PHONETIC(M97:M101)</f>
        <v>黃豆(廚房現磨現煮)紅砂糖</v>
      </c>
      <c r="P14" s="178">
        <v>5</v>
      </c>
      <c r="Q14" s="178">
        <v>2.7</v>
      </c>
      <c r="R14" s="179">
        <v>1.6</v>
      </c>
      <c r="S14" s="178">
        <v>2.9</v>
      </c>
      <c r="T14" s="180"/>
      <c r="U14" s="181">
        <f t="shared" si="0"/>
        <v>723</v>
      </c>
      <c r="V14" s="143"/>
    </row>
    <row r="15" spans="1:22">
      <c r="A15" s="148">
        <f>IF(A14="","",IF(MONTH(A14)&lt;&gt;MONTH(A14+1),"",A14+3))</f>
        <v>45040</v>
      </c>
      <c r="B15" s="149" t="str">
        <f>A102</f>
        <v>k1</v>
      </c>
      <c r="C15" s="39" t="str">
        <f>B102</f>
        <v>白米飯</v>
      </c>
      <c r="D15" s="150" t="str">
        <f>B103&amp;B104</f>
        <v>米</v>
      </c>
      <c r="E15" s="40" t="str">
        <f>E102</f>
        <v>素火腿</v>
      </c>
      <c r="F15" s="164" t="str">
        <f>PHONETIC(E103:E107)</f>
        <v>素火腿</v>
      </c>
      <c r="G15" s="40" t="str">
        <f>G102</f>
        <v>鮮菇豆腐</v>
      </c>
      <c r="H15" s="164" t="str">
        <f>PHONETIC(G103:G107)</f>
        <v>豆腐金針菇乾香菇胡蘿蔔薑</v>
      </c>
      <c r="I15" s="40" t="str">
        <f>I102</f>
        <v>乾煸季蔬</v>
      </c>
      <c r="J15" s="164" t="str">
        <f>PHONETIC(I103:I107)</f>
        <v>時蔬豆皮胡蘿蔔薑</v>
      </c>
      <c r="K15" s="151" t="s">
        <v>2</v>
      </c>
      <c r="L15" s="163" t="s">
        <v>344</v>
      </c>
      <c r="M15" s="40" t="str">
        <f>M102</f>
        <v>味噌湯</v>
      </c>
      <c r="N15" s="164" t="str">
        <f>PHONETIC(M103:M107)</f>
        <v>乾海帶味噌薑</v>
      </c>
      <c r="P15" s="178">
        <v>5.3</v>
      </c>
      <c r="Q15" s="178">
        <v>3</v>
      </c>
      <c r="R15" s="179">
        <v>1.7</v>
      </c>
      <c r="S15" s="178">
        <v>2.9</v>
      </c>
      <c r="T15" s="180"/>
      <c r="U15" s="181">
        <f t="shared" si="0"/>
        <v>769</v>
      </c>
      <c r="V15" s="143"/>
    </row>
    <row r="16" spans="1:22">
      <c r="A16" s="148">
        <f>IF(A15="","",IF(MONTH(A15)&lt;&gt;MONTH(A15+1),"",A15+1))</f>
        <v>45041</v>
      </c>
      <c r="B16" s="149" t="str">
        <f>A108</f>
        <v>k2</v>
      </c>
      <c r="C16" s="39" t="str">
        <f>B108</f>
        <v>糙米飯</v>
      </c>
      <c r="D16" s="150" t="str">
        <f>B109&amp;B110</f>
        <v>米糙米</v>
      </c>
      <c r="E16" s="40" t="str">
        <f>E108</f>
        <v>咖哩毛豆</v>
      </c>
      <c r="F16" s="164" t="str">
        <f>PHONETIC(E109:E113)</f>
        <v>毛豆馬鈴薯薑胡蘿蔔咖哩粉</v>
      </c>
      <c r="G16" s="182" t="str">
        <f>G108</f>
        <v>蛋香瓜苗</v>
      </c>
      <c r="H16" s="164" t="str">
        <f>PHONETIC(G109:G113)</f>
        <v>雞蛋隼人瓜苗薑</v>
      </c>
      <c r="I16" s="40" t="str">
        <f>I108</f>
        <v>回鍋豆干</v>
      </c>
      <c r="J16" s="164" t="str">
        <f>PHONETIC(I109:I113)</f>
        <v>豆干薑</v>
      </c>
      <c r="K16" s="151" t="s">
        <v>2</v>
      </c>
      <c r="L16" s="163" t="s">
        <v>344</v>
      </c>
      <c r="M16" s="40" t="str">
        <f>M108</f>
        <v>金針湯</v>
      </c>
      <c r="N16" s="164" t="str">
        <f>PHONETIC(M109:M113)</f>
        <v>金針菜乾榨菜薑</v>
      </c>
      <c r="P16" s="178">
        <v>6</v>
      </c>
      <c r="Q16" s="178">
        <v>3.2</v>
      </c>
      <c r="R16" s="179">
        <v>1.2</v>
      </c>
      <c r="S16" s="178">
        <v>3</v>
      </c>
      <c r="T16" s="180"/>
      <c r="U16" s="181">
        <f t="shared" si="0"/>
        <v>825</v>
      </c>
      <c r="V16" s="143"/>
    </row>
    <row r="17" spans="1:28">
      <c r="A17" s="148">
        <f t="shared" ref="A17:A19" si="3">IF(A16="","",IF(MONTH(A16)&lt;&gt;MONTH(A16+1),"",A16+1))</f>
        <v>45042</v>
      </c>
      <c r="B17" s="149" t="str">
        <f>A114</f>
        <v>k3</v>
      </c>
      <c r="C17" s="39" t="str">
        <f>B114</f>
        <v>泰式特餐</v>
      </c>
      <c r="D17" s="150" t="str">
        <f>B115&amp;B116</f>
        <v>米糙米</v>
      </c>
      <c r="E17" s="40" t="str">
        <f>E114</f>
        <v>打拋諸</v>
      </c>
      <c r="F17" s="164" t="str">
        <f>PHONETIC(E115:E119)</f>
        <v>素肉時蔬打拋醬薑</v>
      </c>
      <c r="G17" s="40" t="str">
        <f>G114</f>
        <v>甜辣百頁</v>
      </c>
      <c r="H17" s="164" t="str">
        <f>PHONETIC(G115:G119)</f>
        <v>百頁甜辣醬</v>
      </c>
      <c r="I17" s="40" t="str">
        <f>I114</f>
        <v>清炒甘藍</v>
      </c>
      <c r="J17" s="164" t="str">
        <f>PHONETIC(I115:I119)</f>
        <v>甘藍胡蘿蔔薑</v>
      </c>
      <c r="K17" s="151" t="s">
        <v>2</v>
      </c>
      <c r="L17" s="163" t="s">
        <v>344</v>
      </c>
      <c r="M17" s="40" t="str">
        <f>M114</f>
        <v>冬蔭功湯</v>
      </c>
      <c r="N17" s="164" t="str">
        <f>PHONETIC(M115:M119)</f>
        <v>金針菇番茄糊南薑</v>
      </c>
      <c r="P17" s="178">
        <v>5</v>
      </c>
      <c r="Q17" s="178">
        <v>2.9</v>
      </c>
      <c r="R17" s="179">
        <v>2.1</v>
      </c>
      <c r="S17" s="178">
        <v>3</v>
      </c>
      <c r="T17" s="180"/>
      <c r="U17" s="181">
        <f t="shared" si="0"/>
        <v>755</v>
      </c>
      <c r="V17" s="143"/>
    </row>
    <row r="18" spans="1:28">
      <c r="A18" s="148">
        <f t="shared" si="3"/>
        <v>45043</v>
      </c>
      <c r="B18" s="149" t="str">
        <f>A120</f>
        <v>k4</v>
      </c>
      <c r="C18" s="39" t="str">
        <f>B120</f>
        <v>糙米飯</v>
      </c>
      <c r="D18" s="150" t="str">
        <f>B121&amp;B122</f>
        <v>米糙米</v>
      </c>
      <c r="E18" s="40" t="str">
        <f>E120</f>
        <v>沙茶麵輪</v>
      </c>
      <c r="F18" s="164" t="str">
        <f>PHONETIC(E121:E125)</f>
        <v>麵輪白蘿蔔薑胡蘿蔔素沙茶醬</v>
      </c>
      <c r="G18" s="40" t="str">
        <f>G120</f>
        <v>豆皮芽菜</v>
      </c>
      <c r="H18" s="164" t="str">
        <f>PHONETIC(G121:G125)</f>
        <v>豆皮綠豆芽芹菜薑</v>
      </c>
      <c r="I18" s="40" t="str">
        <f>I120</f>
        <v>筍干油腐</v>
      </c>
      <c r="J18" s="164" t="str">
        <f>PHONETIC(I121:I125)</f>
        <v>四角油豆腐麻竹筍干薑</v>
      </c>
      <c r="K18" s="151" t="s">
        <v>2</v>
      </c>
      <c r="L18" s="163" t="s">
        <v>344</v>
      </c>
      <c r="M18" s="40" t="str">
        <f>M120</f>
        <v>綠豆湯</v>
      </c>
      <c r="N18" s="164" t="str">
        <f>PHONETIC(M121:M125)</f>
        <v>綠豆紅砂糖</v>
      </c>
      <c r="P18" s="178">
        <v>6</v>
      </c>
      <c r="Q18" s="178">
        <v>2.9</v>
      </c>
      <c r="R18" s="179">
        <v>1.7</v>
      </c>
      <c r="S18" s="178">
        <v>3</v>
      </c>
      <c r="T18" s="180"/>
      <c r="U18" s="181">
        <f t="shared" si="0"/>
        <v>815</v>
      </c>
      <c r="V18" s="143"/>
    </row>
    <row r="19" spans="1:28">
      <c r="A19" s="148">
        <f t="shared" si="3"/>
        <v>45044</v>
      </c>
      <c r="B19" s="149" t="str">
        <f>A126</f>
        <v>k5</v>
      </c>
      <c r="C19" s="149" t="str">
        <f>B126</f>
        <v>紅藜飯</v>
      </c>
      <c r="D19" s="150" t="str">
        <f>B127&amp;B128</f>
        <v>米紅藜</v>
      </c>
      <c r="E19" s="40" t="str">
        <f>E126</f>
        <v>壽喜凍腐</v>
      </c>
      <c r="F19" s="164" t="str">
        <f>PHONETIC(E127:E131)</f>
        <v>凍豆腐時蔬胡蘿蔔薑</v>
      </c>
      <c r="G19" s="40" t="str">
        <f>G126</f>
        <v>參蔬蛋香</v>
      </c>
      <c r="H19" s="164" t="str">
        <f>PHONETIC(G127:G131)</f>
        <v>雞蛋時蔬芹菜乾木耳</v>
      </c>
      <c r="I19" s="40" t="str">
        <f>I126</f>
        <v>菇拌海帶</v>
      </c>
      <c r="J19" s="164" t="str">
        <f>PHONETIC(I127:I131)</f>
        <v>乾海帶金針菇豆包薑</v>
      </c>
      <c r="K19" s="151" t="s">
        <v>2</v>
      </c>
      <c r="L19" s="163" t="s">
        <v>344</v>
      </c>
      <c r="M19" s="40" t="str">
        <f>M126</f>
        <v>時瓜湯</v>
      </c>
      <c r="N19" s="164" t="str">
        <f>PHONETIC(M127:M131)</f>
        <v>時瓜胡蘿蔔薑</v>
      </c>
      <c r="P19" s="178">
        <v>5</v>
      </c>
      <c r="Q19" s="178">
        <v>2.9</v>
      </c>
      <c r="R19" s="179">
        <v>2.1</v>
      </c>
      <c r="S19" s="178">
        <v>3</v>
      </c>
      <c r="T19" s="180"/>
      <c r="U19" s="181">
        <f t="shared" si="0"/>
        <v>755</v>
      </c>
      <c r="V19" s="143"/>
    </row>
    <row r="20" spans="1:28">
      <c r="A20" s="2" t="s">
        <v>392</v>
      </c>
      <c r="B20" s="1"/>
      <c r="C20" s="4"/>
      <c r="D20" s="4"/>
      <c r="E20" s="167"/>
      <c r="F20" s="167"/>
      <c r="G20" s="4"/>
      <c r="H20" s="4"/>
      <c r="I20" s="4"/>
      <c r="J20" s="4"/>
      <c r="K20" s="4"/>
      <c r="L20" s="4"/>
      <c r="M20" s="4"/>
      <c r="N20" s="8"/>
      <c r="O20" s="16"/>
      <c r="P20" s="21"/>
      <c r="Q20" s="21"/>
      <c r="R20" s="21"/>
      <c r="S20" s="21"/>
      <c r="T20" s="21"/>
      <c r="U20" s="4"/>
      <c r="V20" s="4"/>
    </row>
    <row r="21" spans="1:28" ht="16.2" customHeight="1">
      <c r="A21" s="32" t="s">
        <v>20</v>
      </c>
      <c r="B21" s="6"/>
      <c r="C21" s="3"/>
      <c r="D21" s="3"/>
    </row>
    <row r="22" spans="1:28" s="26" customFormat="1" ht="16.2" customHeight="1">
      <c r="A22" s="48" t="s">
        <v>21</v>
      </c>
      <c r="B22" s="49" t="s">
        <v>44</v>
      </c>
      <c r="C22" s="27"/>
      <c r="D22" s="27"/>
      <c r="E22" s="32"/>
      <c r="F22" s="155"/>
      <c r="G22" s="48"/>
      <c r="N22" s="28"/>
      <c r="O22" s="29"/>
      <c r="P22" s="30"/>
      <c r="Q22" s="30"/>
      <c r="R22" s="30"/>
      <c r="S22" s="30"/>
      <c r="T22" s="30"/>
    </row>
    <row r="23" spans="1:28" s="48" customFormat="1" ht="16.2">
      <c r="B23" s="48" t="s">
        <v>197</v>
      </c>
      <c r="C23" s="49"/>
      <c r="D23" s="49" t="s">
        <v>380</v>
      </c>
      <c r="N23" s="50"/>
      <c r="O23" s="50"/>
      <c r="P23" s="51"/>
      <c r="Q23" s="51"/>
      <c r="R23" s="51"/>
      <c r="S23" s="51"/>
      <c r="T23" s="51"/>
    </row>
    <row r="24" spans="1:28" s="48" customFormat="1" ht="16.2">
      <c r="B24" s="48" t="s">
        <v>86</v>
      </c>
      <c r="C24" s="49"/>
      <c r="D24" s="49" t="s">
        <v>378</v>
      </c>
      <c r="N24" s="50"/>
      <c r="O24" s="50"/>
      <c r="P24" s="51"/>
      <c r="Q24" s="51"/>
      <c r="R24" s="51"/>
      <c r="S24" s="51"/>
      <c r="T24" s="51"/>
    </row>
    <row r="25" spans="1:28" s="48" customFormat="1" ht="16.2">
      <c r="B25" s="49" t="s">
        <v>201</v>
      </c>
      <c r="C25" s="49"/>
      <c r="D25" s="49" t="s">
        <v>379</v>
      </c>
      <c r="N25" s="50"/>
      <c r="O25" s="50"/>
      <c r="P25" s="51"/>
      <c r="Q25" s="51"/>
      <c r="R25" s="51"/>
      <c r="S25" s="51"/>
      <c r="T25" s="51"/>
    </row>
    <row r="26" spans="1:28" s="48" customFormat="1" ht="16.2">
      <c r="A26" s="48" t="s">
        <v>202</v>
      </c>
      <c r="B26" s="49" t="s">
        <v>22</v>
      </c>
      <c r="C26" s="49"/>
      <c r="D26" s="49"/>
      <c r="N26" s="50"/>
      <c r="O26" s="50"/>
      <c r="P26" s="51"/>
      <c r="Q26" s="51"/>
      <c r="R26" s="51"/>
      <c r="S26" s="51"/>
      <c r="T26" s="51"/>
    </row>
    <row r="27" spans="1:28" s="48" customFormat="1" ht="16.2">
      <c r="C27" s="49"/>
      <c r="D27" s="49"/>
      <c r="N27" s="50"/>
      <c r="O27" s="50"/>
      <c r="P27" s="51"/>
      <c r="Q27" s="51"/>
      <c r="R27" s="51"/>
      <c r="S27" s="51"/>
      <c r="T27" s="51"/>
    </row>
    <row r="28" spans="1:28">
      <c r="A28" s="135" t="s">
        <v>7</v>
      </c>
      <c r="B28" s="12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4"/>
    </row>
    <row r="29" spans="1:28">
      <c r="A29" s="67" t="s">
        <v>8</v>
      </c>
      <c r="B29" s="126" t="s">
        <v>9</v>
      </c>
      <c r="C29" s="38" t="s">
        <v>24</v>
      </c>
      <c r="D29" s="39" t="s">
        <v>10</v>
      </c>
      <c r="E29" s="38" t="s">
        <v>11</v>
      </c>
      <c r="F29" s="38" t="s">
        <v>24</v>
      </c>
      <c r="G29" s="41" t="s">
        <v>12</v>
      </c>
      <c r="H29" s="38" t="s">
        <v>24</v>
      </c>
      <c r="I29" s="41" t="s">
        <v>13</v>
      </c>
      <c r="J29" s="38" t="s">
        <v>24</v>
      </c>
      <c r="K29" s="42" t="s">
        <v>14</v>
      </c>
      <c r="L29" s="38" t="s">
        <v>24</v>
      </c>
      <c r="M29" s="41" t="s">
        <v>5</v>
      </c>
      <c r="N29" s="43" t="s">
        <v>29</v>
      </c>
      <c r="Q29" s="44"/>
      <c r="R29" s="44"/>
      <c r="S29" s="45"/>
      <c r="T29" s="44"/>
      <c r="U29" s="46"/>
      <c r="V29" s="46"/>
      <c r="W29" s="46"/>
      <c r="X29" s="46"/>
      <c r="Y29" s="46"/>
      <c r="Z29" s="46"/>
      <c r="AA29" s="46"/>
    </row>
    <row r="30" spans="1:28" s="12" customFormat="1" ht="16.5" customHeight="1">
      <c r="A30" s="68" t="s">
        <v>223</v>
      </c>
      <c r="B30" s="127" t="s">
        <v>460</v>
      </c>
      <c r="C30" s="69"/>
      <c r="D30" s="35"/>
      <c r="E30" s="69" t="s">
        <v>402</v>
      </c>
      <c r="F30" s="70"/>
      <c r="G30" s="168" t="s">
        <v>404</v>
      </c>
      <c r="H30" s="70"/>
      <c r="I30" s="71" t="s">
        <v>333</v>
      </c>
      <c r="J30" s="72"/>
      <c r="K30" s="36" t="s">
        <v>2</v>
      </c>
      <c r="L30" s="37"/>
      <c r="M30" s="73" t="s">
        <v>236</v>
      </c>
      <c r="N30" s="74"/>
      <c r="Q30" s="22"/>
      <c r="R30" s="22"/>
      <c r="S30" s="25"/>
      <c r="T30" s="22"/>
    </row>
    <row r="31" spans="1:28" s="12" customFormat="1" ht="16.5" customHeight="1">
      <c r="A31" s="75">
        <f>A3</f>
        <v>45022</v>
      </c>
      <c r="B31" s="76" t="s">
        <v>15</v>
      </c>
      <c r="C31" s="66">
        <v>10</v>
      </c>
      <c r="D31" s="9" t="str">
        <f t="shared" ref="D31:D94" si="4">IF(C31,"公斤","")</f>
        <v>公斤</v>
      </c>
      <c r="E31" s="69" t="s">
        <v>403</v>
      </c>
      <c r="F31" s="76">
        <v>8</v>
      </c>
      <c r="G31" s="79" t="s">
        <v>405</v>
      </c>
      <c r="H31" s="101">
        <v>1</v>
      </c>
      <c r="I31" s="78" t="s">
        <v>406</v>
      </c>
      <c r="J31" s="76">
        <v>1</v>
      </c>
      <c r="K31" s="13" t="s">
        <v>215</v>
      </c>
      <c r="L31" s="14">
        <v>7</v>
      </c>
      <c r="M31" s="79" t="s">
        <v>136</v>
      </c>
      <c r="N31" s="80">
        <v>0.6</v>
      </c>
      <c r="Q31" s="22"/>
      <c r="R31" s="22"/>
      <c r="S31" s="23"/>
      <c r="T31" s="22"/>
    </row>
    <row r="32" spans="1:28" s="12" customFormat="1" ht="16.5" customHeight="1">
      <c r="A32" s="81"/>
      <c r="B32" s="130"/>
      <c r="C32" s="66"/>
      <c r="D32" s="9" t="str">
        <f t="shared" si="4"/>
        <v/>
      </c>
      <c r="E32" s="66"/>
      <c r="F32" s="76"/>
      <c r="G32" s="79"/>
      <c r="H32" s="76"/>
      <c r="I32" s="79" t="s">
        <v>186</v>
      </c>
      <c r="J32" s="76">
        <v>1</v>
      </c>
      <c r="K32" s="79" t="s">
        <v>390</v>
      </c>
      <c r="L32" s="76">
        <v>0.05</v>
      </c>
      <c r="M32" s="79" t="s">
        <v>27</v>
      </c>
      <c r="N32" s="80">
        <v>0.01</v>
      </c>
      <c r="Q32" s="22"/>
      <c r="R32" s="22"/>
      <c r="S32" s="23"/>
      <c r="T32" s="22"/>
    </row>
    <row r="33" spans="1:20" s="12" customFormat="1" ht="16.5" customHeight="1">
      <c r="A33" s="81"/>
      <c r="B33" s="128"/>
      <c r="C33" s="66"/>
      <c r="D33" s="9" t="str">
        <f t="shared" si="4"/>
        <v/>
      </c>
      <c r="E33" s="82"/>
      <c r="F33" s="83"/>
      <c r="G33" s="177" t="s">
        <v>280</v>
      </c>
      <c r="H33" s="76">
        <v>0.5</v>
      </c>
      <c r="I33" s="79" t="s">
        <v>390</v>
      </c>
      <c r="J33" s="76">
        <v>0.05</v>
      </c>
      <c r="K33" s="10"/>
      <c r="L33" s="11"/>
      <c r="M33" s="79"/>
      <c r="N33" s="80"/>
      <c r="Q33" s="22"/>
      <c r="R33" s="22"/>
      <c r="S33" s="23"/>
      <c r="T33" s="22"/>
    </row>
    <row r="34" spans="1:20" s="12" customFormat="1" ht="16.5" customHeight="1">
      <c r="A34" s="81"/>
      <c r="B34" s="128"/>
      <c r="C34" s="66"/>
      <c r="D34" s="9" t="str">
        <f t="shared" si="4"/>
        <v/>
      </c>
      <c r="E34" s="84"/>
      <c r="F34" s="76"/>
      <c r="G34" s="79" t="s">
        <v>390</v>
      </c>
      <c r="H34" s="76">
        <v>0.05</v>
      </c>
      <c r="I34" s="79"/>
      <c r="J34" s="76"/>
      <c r="K34" s="10"/>
      <c r="L34" s="11"/>
      <c r="M34" s="79" t="s">
        <v>158</v>
      </c>
      <c r="N34" s="80">
        <v>3</v>
      </c>
      <c r="Q34" s="22"/>
      <c r="R34" s="22"/>
      <c r="S34" s="23"/>
      <c r="T34" s="22"/>
    </row>
    <row r="35" spans="1:20" s="12" customFormat="1" ht="16.5" customHeight="1">
      <c r="A35" s="85"/>
      <c r="B35" s="129"/>
      <c r="C35" s="86"/>
      <c r="D35" s="9" t="str">
        <f t="shared" si="4"/>
        <v/>
      </c>
      <c r="E35" s="86"/>
      <c r="F35" s="87"/>
      <c r="G35" s="177"/>
      <c r="H35" s="76"/>
      <c r="I35" s="79"/>
      <c r="J35" s="76"/>
      <c r="K35" s="10"/>
      <c r="L35" s="11"/>
      <c r="M35" s="88"/>
      <c r="N35" s="80"/>
      <c r="Q35" s="22"/>
      <c r="R35" s="22"/>
      <c r="S35" s="23"/>
      <c r="T35" s="22"/>
    </row>
    <row r="36" spans="1:20" s="12" customFormat="1" ht="16.5" customHeight="1">
      <c r="A36" s="89" t="s">
        <v>226</v>
      </c>
      <c r="B36" s="76" t="s">
        <v>56</v>
      </c>
      <c r="C36" s="66"/>
      <c r="D36" s="9" t="str">
        <f t="shared" si="4"/>
        <v/>
      </c>
      <c r="E36" s="94" t="s">
        <v>408</v>
      </c>
      <c r="F36" s="87"/>
      <c r="G36" s="82" t="s">
        <v>393</v>
      </c>
      <c r="H36" s="90"/>
      <c r="I36" s="79" t="s">
        <v>228</v>
      </c>
      <c r="J36" s="87"/>
      <c r="K36" s="10" t="s">
        <v>2</v>
      </c>
      <c r="L36" s="11"/>
      <c r="M36" s="104" t="s">
        <v>334</v>
      </c>
      <c r="N36" s="80"/>
      <c r="Q36" s="22"/>
      <c r="R36" s="22"/>
      <c r="S36" s="25"/>
      <c r="T36" s="22"/>
    </row>
    <row r="37" spans="1:20" s="12" customFormat="1" ht="16.5" customHeight="1">
      <c r="A37" s="75">
        <f>A4</f>
        <v>45023</v>
      </c>
      <c r="B37" s="76" t="s">
        <v>15</v>
      </c>
      <c r="C37" s="66">
        <v>8</v>
      </c>
      <c r="D37" s="9" t="str">
        <f t="shared" si="4"/>
        <v>公斤</v>
      </c>
      <c r="E37" s="66" t="s">
        <v>407</v>
      </c>
      <c r="F37" s="76">
        <v>1</v>
      </c>
      <c r="G37" s="77" t="s">
        <v>395</v>
      </c>
      <c r="H37" s="83">
        <v>0.2</v>
      </c>
      <c r="I37" s="79" t="s">
        <v>204</v>
      </c>
      <c r="J37" s="83">
        <v>4.5</v>
      </c>
      <c r="K37" s="13" t="s">
        <v>14</v>
      </c>
      <c r="L37" s="14">
        <v>7</v>
      </c>
      <c r="M37" s="79" t="s">
        <v>335</v>
      </c>
      <c r="N37" s="80">
        <v>2</v>
      </c>
      <c r="Q37" s="22"/>
      <c r="R37" s="22"/>
      <c r="S37" s="23"/>
      <c r="T37" s="22"/>
    </row>
    <row r="38" spans="1:20" s="12" customFormat="1" ht="16.5" customHeight="1">
      <c r="A38" s="68"/>
      <c r="B38" s="130" t="s">
        <v>36</v>
      </c>
      <c r="C38" s="66">
        <v>3</v>
      </c>
      <c r="D38" s="9" t="str">
        <f t="shared" si="4"/>
        <v>公斤</v>
      </c>
      <c r="E38" s="47" t="s">
        <v>396</v>
      </c>
      <c r="F38" s="76">
        <v>3</v>
      </c>
      <c r="G38" s="82" t="s">
        <v>83</v>
      </c>
      <c r="H38" s="83">
        <v>5</v>
      </c>
      <c r="I38" s="91"/>
      <c r="J38" s="83"/>
      <c r="K38" s="79" t="s">
        <v>390</v>
      </c>
      <c r="L38" s="76">
        <v>0.05</v>
      </c>
      <c r="M38" s="79" t="s">
        <v>32</v>
      </c>
      <c r="N38" s="80">
        <v>1</v>
      </c>
      <c r="Q38" s="22"/>
      <c r="R38" s="22"/>
      <c r="S38" s="23"/>
      <c r="T38" s="22"/>
    </row>
    <row r="39" spans="1:20" s="12" customFormat="1" ht="16.5" customHeight="1">
      <c r="A39" s="68"/>
      <c r="B39" s="128"/>
      <c r="C39" s="66"/>
      <c r="D39" s="9" t="str">
        <f t="shared" si="4"/>
        <v/>
      </c>
      <c r="E39" s="66" t="s">
        <v>397</v>
      </c>
      <c r="F39" s="76">
        <v>0.5</v>
      </c>
      <c r="G39" s="82" t="s">
        <v>85</v>
      </c>
      <c r="H39" s="83">
        <v>0.5</v>
      </c>
      <c r="I39" s="79" t="s">
        <v>390</v>
      </c>
      <c r="J39" s="76">
        <v>0.05</v>
      </c>
      <c r="K39" s="10"/>
      <c r="L39" s="11"/>
      <c r="M39" s="79"/>
      <c r="N39" s="80"/>
      <c r="Q39" s="22"/>
      <c r="R39" s="22"/>
      <c r="S39" s="23"/>
      <c r="T39" s="22"/>
    </row>
    <row r="40" spans="1:20" s="12" customFormat="1" ht="16.5" customHeight="1">
      <c r="A40" s="68"/>
      <c r="B40" s="128"/>
      <c r="C40" s="66"/>
      <c r="D40" s="9" t="str">
        <f t="shared" si="4"/>
        <v/>
      </c>
      <c r="E40" s="79" t="s">
        <v>390</v>
      </c>
      <c r="F40" s="76">
        <v>0.05</v>
      </c>
      <c r="G40" s="79" t="s">
        <v>390</v>
      </c>
      <c r="H40" s="76">
        <v>0.05</v>
      </c>
      <c r="I40" s="82"/>
      <c r="J40" s="76"/>
      <c r="K40" s="10"/>
      <c r="L40" s="11"/>
      <c r="M40" s="79"/>
      <c r="N40" s="80"/>
      <c r="Q40" s="22"/>
      <c r="R40" s="22"/>
      <c r="S40" s="23"/>
      <c r="T40" s="22"/>
    </row>
    <row r="41" spans="1:20" s="12" customFormat="1" ht="16.5" customHeight="1">
      <c r="A41" s="93"/>
      <c r="B41" s="129"/>
      <c r="C41" s="66"/>
      <c r="D41" s="9" t="str">
        <f t="shared" si="4"/>
        <v/>
      </c>
      <c r="E41" s="66"/>
      <c r="F41" s="76"/>
      <c r="G41" s="84"/>
      <c r="H41" s="87"/>
      <c r="I41" s="79"/>
      <c r="J41" s="76"/>
      <c r="K41" s="10"/>
      <c r="L41" s="11"/>
      <c r="M41" s="79"/>
      <c r="N41" s="80"/>
      <c r="Q41" s="22"/>
      <c r="R41" s="22"/>
      <c r="S41" s="23"/>
      <c r="T41" s="22"/>
    </row>
    <row r="42" spans="1:20" s="12" customFormat="1" ht="16.5" customHeight="1">
      <c r="A42" s="89" t="s">
        <v>242</v>
      </c>
      <c r="B42" s="76" t="s">
        <v>346</v>
      </c>
      <c r="C42" s="66"/>
      <c r="D42" s="9" t="str">
        <f t="shared" si="4"/>
        <v/>
      </c>
      <c r="E42" s="94" t="s">
        <v>413</v>
      </c>
      <c r="F42" s="87"/>
      <c r="G42" s="63" t="s">
        <v>265</v>
      </c>
      <c r="H42" s="57"/>
      <c r="I42" s="100" t="s">
        <v>370</v>
      </c>
      <c r="J42" s="90"/>
      <c r="K42" s="10" t="s">
        <v>2</v>
      </c>
      <c r="L42" s="11"/>
      <c r="M42" s="17" t="s">
        <v>267</v>
      </c>
      <c r="N42" s="24"/>
      <c r="Q42" s="186"/>
      <c r="R42" s="25"/>
      <c r="S42" s="25"/>
      <c r="T42" s="22"/>
    </row>
    <row r="43" spans="1:20" s="12" customFormat="1" ht="16.5" customHeight="1">
      <c r="A43" s="95">
        <f>A5</f>
        <v>45026</v>
      </c>
      <c r="B43" s="76" t="s">
        <v>15</v>
      </c>
      <c r="C43" s="66">
        <v>10</v>
      </c>
      <c r="D43" s="9" t="str">
        <f t="shared" si="4"/>
        <v>公斤</v>
      </c>
      <c r="E43" s="66" t="s">
        <v>414</v>
      </c>
      <c r="F43" s="76">
        <v>1</v>
      </c>
      <c r="G43" s="79" t="s">
        <v>79</v>
      </c>
      <c r="H43" s="76">
        <v>5</v>
      </c>
      <c r="I43" s="92" t="s">
        <v>66</v>
      </c>
      <c r="J43" s="83">
        <v>1.8</v>
      </c>
      <c r="K43" s="13" t="s">
        <v>14</v>
      </c>
      <c r="L43" s="14">
        <v>7</v>
      </c>
      <c r="M43" s="79" t="s">
        <v>58</v>
      </c>
      <c r="N43" s="80">
        <v>0.1</v>
      </c>
      <c r="Q43" s="187"/>
      <c r="R43" s="188"/>
      <c r="S43" s="23"/>
      <c r="T43" s="22"/>
    </row>
    <row r="44" spans="1:20" s="12" customFormat="1" ht="16.5" customHeight="1">
      <c r="A44" s="81"/>
      <c r="B44" s="131"/>
      <c r="C44" s="66"/>
      <c r="D44" s="59"/>
      <c r="E44" s="66"/>
      <c r="F44" s="76"/>
      <c r="G44" s="19" t="s">
        <v>136</v>
      </c>
      <c r="H44" s="76">
        <v>0.6</v>
      </c>
      <c r="I44" s="91" t="s">
        <v>158</v>
      </c>
      <c r="J44" s="83">
        <v>4</v>
      </c>
      <c r="K44" s="79" t="s">
        <v>390</v>
      </c>
      <c r="L44" s="76">
        <v>0.05</v>
      </c>
      <c r="M44" s="79"/>
      <c r="N44" s="80"/>
      <c r="Q44" s="187"/>
      <c r="R44" s="188"/>
      <c r="S44" s="23"/>
      <c r="T44" s="22"/>
    </row>
    <row r="45" spans="1:20" s="12" customFormat="1" ht="16.5" customHeight="1">
      <c r="A45" s="81"/>
      <c r="B45" s="128"/>
      <c r="C45" s="66"/>
      <c r="D45" s="9" t="str">
        <f t="shared" si="4"/>
        <v/>
      </c>
      <c r="E45" s="82"/>
      <c r="F45" s="83"/>
      <c r="G45" s="79" t="s">
        <v>389</v>
      </c>
      <c r="H45" s="76">
        <v>0.1</v>
      </c>
      <c r="I45" s="195" t="s">
        <v>373</v>
      </c>
      <c r="J45" s="194">
        <v>1</v>
      </c>
      <c r="K45" s="10"/>
      <c r="L45" s="11"/>
      <c r="M45" s="79" t="s">
        <v>27</v>
      </c>
      <c r="N45" s="80">
        <v>0.01</v>
      </c>
      <c r="Q45" s="187"/>
      <c r="R45" s="188"/>
      <c r="S45" s="23"/>
      <c r="T45" s="22"/>
    </row>
    <row r="46" spans="1:20" s="12" customFormat="1" ht="16.5" customHeight="1">
      <c r="A46" s="81"/>
      <c r="B46" s="128"/>
      <c r="C46" s="66"/>
      <c r="D46" s="9" t="str">
        <f t="shared" si="4"/>
        <v/>
      </c>
      <c r="E46" s="84"/>
      <c r="F46" s="76"/>
      <c r="G46" s="79" t="s">
        <v>390</v>
      </c>
      <c r="H46" s="76">
        <v>0.05</v>
      </c>
      <c r="I46" s="79" t="s">
        <v>390</v>
      </c>
      <c r="J46" s="76">
        <v>0.05</v>
      </c>
      <c r="K46" s="10"/>
      <c r="L46" s="11"/>
      <c r="M46" s="79"/>
      <c r="N46" s="80"/>
      <c r="Q46" s="22"/>
      <c r="R46" s="22"/>
      <c r="S46" s="23"/>
      <c r="T46" s="22"/>
    </row>
    <row r="47" spans="1:20" s="12" customFormat="1" ht="16.5" customHeight="1">
      <c r="A47" s="85"/>
      <c r="B47" s="129"/>
      <c r="C47" s="86"/>
      <c r="D47" s="9" t="str">
        <f t="shared" si="4"/>
        <v/>
      </c>
      <c r="E47" s="96"/>
      <c r="F47" s="97"/>
      <c r="G47" s="98"/>
      <c r="H47" s="99"/>
      <c r="I47" s="92"/>
      <c r="J47" s="76"/>
      <c r="K47" s="10"/>
      <c r="L47" s="11"/>
      <c r="M47" s="88"/>
      <c r="N47" s="80"/>
      <c r="Q47" s="22"/>
      <c r="R47" s="22"/>
      <c r="S47" s="23"/>
      <c r="T47" s="22"/>
    </row>
    <row r="48" spans="1:20" s="12" customFormat="1" ht="16.5" customHeight="1">
      <c r="A48" s="89" t="s">
        <v>241</v>
      </c>
      <c r="B48" s="76" t="s">
        <v>345</v>
      </c>
      <c r="C48" s="66"/>
      <c r="D48" s="59" t="str">
        <f t="shared" si="4"/>
        <v/>
      </c>
      <c r="E48" s="94" t="s">
        <v>415</v>
      </c>
      <c r="F48" s="87"/>
      <c r="G48" s="63" t="s">
        <v>347</v>
      </c>
      <c r="H48" s="57"/>
      <c r="I48" s="82" t="s">
        <v>417</v>
      </c>
      <c r="J48" s="90"/>
      <c r="K48" s="10" t="s">
        <v>2</v>
      </c>
      <c r="L48" s="11"/>
      <c r="M48" s="33" t="s">
        <v>54</v>
      </c>
      <c r="N48" s="24"/>
      <c r="Q48" s="189"/>
      <c r="R48" s="190"/>
      <c r="S48" s="25"/>
      <c r="T48" s="22"/>
    </row>
    <row r="49" spans="1:20" s="12" customFormat="1" ht="16.5" customHeight="1">
      <c r="A49" s="75">
        <f>A6</f>
        <v>45027</v>
      </c>
      <c r="B49" s="76" t="s">
        <v>15</v>
      </c>
      <c r="C49" s="66">
        <v>10</v>
      </c>
      <c r="D49" s="59" t="str">
        <f t="shared" si="4"/>
        <v>公斤</v>
      </c>
      <c r="E49" s="69" t="s">
        <v>416</v>
      </c>
      <c r="F49" s="76">
        <v>6</v>
      </c>
      <c r="G49" s="79" t="s">
        <v>348</v>
      </c>
      <c r="H49" s="76">
        <v>4.5</v>
      </c>
      <c r="I49" s="77" t="s">
        <v>418</v>
      </c>
      <c r="J49" s="83">
        <v>0.2</v>
      </c>
      <c r="K49" s="13" t="s">
        <v>14</v>
      </c>
      <c r="L49" s="14">
        <v>7</v>
      </c>
      <c r="M49" s="79" t="s">
        <v>48</v>
      </c>
      <c r="N49" s="80">
        <v>3</v>
      </c>
      <c r="Q49" s="186"/>
      <c r="R49" s="191"/>
      <c r="S49" s="23"/>
      <c r="T49" s="22"/>
    </row>
    <row r="50" spans="1:20" s="12" customFormat="1" ht="16.5" customHeight="1">
      <c r="A50" s="68"/>
      <c r="B50" s="131" t="s">
        <v>36</v>
      </c>
      <c r="C50" s="66">
        <v>3</v>
      </c>
      <c r="D50" s="59" t="str">
        <f t="shared" si="4"/>
        <v>公斤</v>
      </c>
      <c r="E50" s="66" t="s">
        <v>409</v>
      </c>
      <c r="F50" s="76">
        <v>3</v>
      </c>
      <c r="G50" s="19" t="s">
        <v>349</v>
      </c>
      <c r="H50" s="76">
        <v>0.5</v>
      </c>
      <c r="I50" s="82" t="s">
        <v>83</v>
      </c>
      <c r="J50" s="83">
        <v>5</v>
      </c>
      <c r="K50" s="79" t="s">
        <v>390</v>
      </c>
      <c r="L50" s="76">
        <v>0.05</v>
      </c>
      <c r="M50" s="79" t="s">
        <v>33</v>
      </c>
      <c r="N50" s="80">
        <v>1</v>
      </c>
      <c r="Q50" s="189"/>
      <c r="R50" s="191"/>
      <c r="S50" s="23"/>
      <c r="T50" s="22"/>
    </row>
    <row r="51" spans="1:20" s="12" customFormat="1" ht="16.5" customHeight="1">
      <c r="A51" s="68"/>
      <c r="B51" s="128"/>
      <c r="C51" s="66"/>
      <c r="D51" s="59" t="str">
        <f t="shared" si="4"/>
        <v/>
      </c>
      <c r="E51" s="82" t="s">
        <v>64</v>
      </c>
      <c r="F51" s="83">
        <v>0.5</v>
      </c>
      <c r="G51" s="79"/>
      <c r="H51" s="76"/>
      <c r="I51" s="82" t="s">
        <v>411</v>
      </c>
      <c r="J51" s="83">
        <v>0.5</v>
      </c>
      <c r="K51" s="10"/>
      <c r="L51" s="11"/>
      <c r="M51" s="79" t="s">
        <v>27</v>
      </c>
      <c r="N51" s="80">
        <v>0.01</v>
      </c>
      <c r="Q51" s="189"/>
      <c r="R51" s="191"/>
      <c r="S51" s="23"/>
      <c r="T51" s="22"/>
    </row>
    <row r="52" spans="1:20" s="12" customFormat="1" ht="16.5" customHeight="1">
      <c r="A52" s="68"/>
      <c r="B52" s="128"/>
      <c r="C52" s="66"/>
      <c r="D52" s="59" t="str">
        <f t="shared" si="4"/>
        <v/>
      </c>
      <c r="E52" s="79" t="s">
        <v>390</v>
      </c>
      <c r="F52" s="76">
        <v>0.05</v>
      </c>
      <c r="G52" s="79" t="s">
        <v>390</v>
      </c>
      <c r="H52" s="76">
        <v>0.05</v>
      </c>
      <c r="I52" s="79" t="s">
        <v>390</v>
      </c>
      <c r="J52" s="76">
        <v>0.05</v>
      </c>
      <c r="K52" s="10"/>
      <c r="L52" s="11"/>
      <c r="M52" s="79"/>
      <c r="N52" s="80"/>
      <c r="Q52" s="187"/>
      <c r="R52" s="192"/>
      <c r="S52" s="23"/>
      <c r="T52" s="22"/>
    </row>
    <row r="53" spans="1:20" s="12" customFormat="1" ht="16.5" customHeight="1">
      <c r="A53" s="93"/>
      <c r="B53" s="129"/>
      <c r="C53" s="66"/>
      <c r="D53" s="59" t="str">
        <f t="shared" si="4"/>
        <v/>
      </c>
      <c r="E53" s="96" t="s">
        <v>251</v>
      </c>
      <c r="F53" s="97"/>
      <c r="G53" s="79"/>
      <c r="H53" s="76"/>
      <c r="I53" s="92"/>
      <c r="J53" s="76"/>
      <c r="K53" s="10"/>
      <c r="L53" s="11"/>
      <c r="M53" s="79"/>
      <c r="N53" s="80"/>
      <c r="Q53" s="22"/>
      <c r="R53" s="22"/>
      <c r="S53" s="23"/>
      <c r="T53" s="22"/>
    </row>
    <row r="54" spans="1:20" s="12" customFormat="1" ht="16.5" customHeight="1">
      <c r="A54" s="89" t="s">
        <v>243</v>
      </c>
      <c r="B54" s="208" t="s">
        <v>122</v>
      </c>
      <c r="C54" s="209"/>
      <c r="D54" s="9" t="str">
        <f t="shared" si="4"/>
        <v/>
      </c>
      <c r="E54" s="79" t="s">
        <v>400</v>
      </c>
      <c r="F54" s="87"/>
      <c r="G54" s="79" t="s">
        <v>125</v>
      </c>
      <c r="H54" s="87"/>
      <c r="I54" s="122" t="s">
        <v>50</v>
      </c>
      <c r="J54" s="90"/>
      <c r="K54" s="10" t="s">
        <v>2</v>
      </c>
      <c r="L54" s="11"/>
      <c r="M54" s="104" t="s">
        <v>127</v>
      </c>
      <c r="N54" s="80"/>
      <c r="Q54" s="22"/>
      <c r="R54" s="22"/>
      <c r="S54" s="25"/>
      <c r="T54" s="22"/>
    </row>
    <row r="55" spans="1:20" s="12" customFormat="1" ht="16.5" customHeight="1">
      <c r="A55" s="75">
        <f>A7</f>
        <v>45028</v>
      </c>
      <c r="B55" s="124" t="s">
        <v>63</v>
      </c>
      <c r="C55" s="66">
        <v>4</v>
      </c>
      <c r="D55" s="9" t="str">
        <f t="shared" si="4"/>
        <v>公斤</v>
      </c>
      <c r="E55" s="79" t="s">
        <v>388</v>
      </c>
      <c r="F55" s="76">
        <v>6</v>
      </c>
      <c r="G55" s="79" t="s">
        <v>410</v>
      </c>
      <c r="H55" s="76">
        <v>1</v>
      </c>
      <c r="I55" s="122" t="s">
        <v>50</v>
      </c>
      <c r="J55" s="83">
        <v>2.5</v>
      </c>
      <c r="K55" s="13" t="s">
        <v>14</v>
      </c>
      <c r="L55" s="14">
        <v>7</v>
      </c>
      <c r="M55" s="47" t="s">
        <v>26</v>
      </c>
      <c r="N55" s="47">
        <v>1</v>
      </c>
      <c r="Q55" s="22"/>
      <c r="R55" s="22"/>
      <c r="S55" s="23"/>
      <c r="T55" s="22"/>
    </row>
    <row r="56" spans="1:20" s="12" customFormat="1" ht="16.5" customHeight="1">
      <c r="A56" s="81"/>
      <c r="B56" s="130"/>
      <c r="C56" s="66"/>
      <c r="D56" s="9" t="str">
        <f t="shared" si="4"/>
        <v/>
      </c>
      <c r="E56" s="66"/>
      <c r="F56" s="76"/>
      <c r="G56" s="19" t="s">
        <v>47</v>
      </c>
      <c r="H56" s="76">
        <v>3</v>
      </c>
      <c r="I56" s="84"/>
      <c r="J56" s="83"/>
      <c r="K56" s="79" t="s">
        <v>390</v>
      </c>
      <c r="L56" s="76">
        <v>0.05</v>
      </c>
      <c r="M56" s="10" t="s">
        <v>51</v>
      </c>
      <c r="N56" s="80">
        <v>2</v>
      </c>
      <c r="Q56" s="22"/>
      <c r="R56" s="22"/>
      <c r="S56" s="23"/>
      <c r="T56" s="22"/>
    </row>
    <row r="57" spans="1:20" s="12" customFormat="1" ht="16.5" customHeight="1">
      <c r="A57" s="81"/>
      <c r="B57" s="128"/>
      <c r="C57" s="66"/>
      <c r="D57" s="9" t="str">
        <f t="shared" si="4"/>
        <v/>
      </c>
      <c r="E57" s="66"/>
      <c r="F57" s="76"/>
      <c r="G57" s="66" t="s">
        <v>105</v>
      </c>
      <c r="H57" s="101">
        <v>2</v>
      </c>
      <c r="I57" s="84"/>
      <c r="J57" s="83"/>
      <c r="K57" s="10"/>
      <c r="L57" s="11"/>
      <c r="M57" s="10" t="s">
        <v>52</v>
      </c>
      <c r="N57" s="80">
        <v>1</v>
      </c>
      <c r="Q57" s="22"/>
      <c r="R57" s="22"/>
      <c r="S57" s="23"/>
      <c r="T57" s="22"/>
    </row>
    <row r="58" spans="1:20" s="12" customFormat="1" ht="16.5" customHeight="1">
      <c r="A58" s="81"/>
      <c r="B58" s="128"/>
      <c r="C58" s="66"/>
      <c r="D58" s="9" t="str">
        <f t="shared" si="4"/>
        <v/>
      </c>
      <c r="E58" s="66"/>
      <c r="F58" s="87"/>
      <c r="G58" s="79" t="s">
        <v>227</v>
      </c>
      <c r="H58" s="76">
        <v>1</v>
      </c>
      <c r="I58" s="79"/>
      <c r="J58" s="76"/>
      <c r="K58" s="10"/>
      <c r="L58" s="11"/>
      <c r="M58" s="10" t="s">
        <v>70</v>
      </c>
      <c r="N58" s="80"/>
      <c r="Q58" s="22"/>
      <c r="R58" s="22"/>
      <c r="S58" s="23"/>
      <c r="T58" s="22"/>
    </row>
    <row r="59" spans="1:20" s="12" customFormat="1" ht="16.5" customHeight="1">
      <c r="A59" s="85"/>
      <c r="B59" s="129"/>
      <c r="C59" s="86"/>
      <c r="D59" s="9" t="str">
        <f t="shared" si="4"/>
        <v/>
      </c>
      <c r="E59" s="66"/>
      <c r="F59" s="87"/>
      <c r="G59" s="79" t="s">
        <v>390</v>
      </c>
      <c r="H59" s="76">
        <v>0.05</v>
      </c>
      <c r="I59" s="88"/>
      <c r="J59" s="87"/>
      <c r="K59" s="10"/>
      <c r="L59" s="11"/>
      <c r="M59" s="88"/>
      <c r="N59" s="80"/>
      <c r="Q59" s="22"/>
      <c r="R59" s="22"/>
      <c r="S59" s="23"/>
      <c r="T59" s="22"/>
    </row>
    <row r="60" spans="1:20" s="12" customFormat="1" ht="16.5" customHeight="1">
      <c r="A60" s="89" t="s">
        <v>244</v>
      </c>
      <c r="B60" s="76" t="s">
        <v>37</v>
      </c>
      <c r="C60" s="66"/>
      <c r="D60" s="59" t="str">
        <f t="shared" si="4"/>
        <v/>
      </c>
      <c r="E60" s="56" t="s">
        <v>398</v>
      </c>
      <c r="F60" s="57"/>
      <c r="G60" s="63" t="s">
        <v>257</v>
      </c>
      <c r="H60" s="57"/>
      <c r="I60" s="196" t="s">
        <v>371</v>
      </c>
      <c r="J60" s="90"/>
      <c r="K60" s="10" t="s">
        <v>2</v>
      </c>
      <c r="L60" s="11"/>
      <c r="M60" s="79" t="s">
        <v>43</v>
      </c>
      <c r="N60" s="80"/>
      <c r="Q60" s="22"/>
      <c r="T60" s="22"/>
    </row>
    <row r="61" spans="1:20" s="12" customFormat="1" ht="16.5" customHeight="1">
      <c r="A61" s="75">
        <f>A8</f>
        <v>45029</v>
      </c>
      <c r="B61" s="76" t="s">
        <v>15</v>
      </c>
      <c r="C61" s="66">
        <v>8</v>
      </c>
      <c r="D61" s="59" t="str">
        <f t="shared" si="4"/>
        <v>公斤</v>
      </c>
      <c r="E61" s="52" t="s">
        <v>399</v>
      </c>
      <c r="F61" s="58">
        <v>6</v>
      </c>
      <c r="G61" s="52" t="s">
        <v>412</v>
      </c>
      <c r="H61" s="58">
        <v>4</v>
      </c>
      <c r="I61" s="79" t="s">
        <v>372</v>
      </c>
      <c r="J61" s="83">
        <v>5</v>
      </c>
      <c r="K61" s="13" t="s">
        <v>14</v>
      </c>
      <c r="L61" s="14">
        <v>7</v>
      </c>
      <c r="M61" s="79" t="s">
        <v>259</v>
      </c>
      <c r="N61" s="80">
        <v>5</v>
      </c>
      <c r="Q61" s="22"/>
      <c r="T61" s="22"/>
    </row>
    <row r="62" spans="1:20" s="12" customFormat="1" ht="16.5" customHeight="1">
      <c r="A62" s="68"/>
      <c r="B62" s="131" t="s">
        <v>36</v>
      </c>
      <c r="C62" s="66">
        <v>3</v>
      </c>
      <c r="D62" s="59" t="str">
        <f t="shared" si="4"/>
        <v>公斤</v>
      </c>
      <c r="E62" s="62" t="s">
        <v>107</v>
      </c>
      <c r="F62" s="58">
        <v>2</v>
      </c>
      <c r="G62" s="79"/>
      <c r="H62" s="76"/>
      <c r="I62" s="18"/>
      <c r="J62" s="76"/>
      <c r="K62" s="79" t="s">
        <v>390</v>
      </c>
      <c r="L62" s="76">
        <v>0.05</v>
      </c>
      <c r="M62" s="79" t="s">
        <v>32</v>
      </c>
      <c r="N62" s="80">
        <v>1</v>
      </c>
      <c r="Q62" s="22"/>
      <c r="T62" s="22"/>
    </row>
    <row r="63" spans="1:20" s="12" customFormat="1" ht="16.5" customHeight="1">
      <c r="A63" s="68"/>
      <c r="B63" s="128"/>
      <c r="C63" s="66"/>
      <c r="D63" s="9"/>
      <c r="E63" s="79" t="s">
        <v>390</v>
      </c>
      <c r="F63" s="76">
        <v>0.05</v>
      </c>
      <c r="G63" s="79"/>
      <c r="H63" s="76"/>
      <c r="I63" s="79" t="s">
        <v>33</v>
      </c>
      <c r="J63" s="80">
        <v>0.5</v>
      </c>
      <c r="K63" s="10"/>
      <c r="L63" s="11"/>
      <c r="M63" s="79"/>
      <c r="N63" s="80"/>
      <c r="Q63" s="22"/>
      <c r="T63" s="22"/>
    </row>
    <row r="64" spans="1:20" s="12" customFormat="1" ht="16.5" customHeight="1">
      <c r="A64" s="68"/>
      <c r="B64" s="128"/>
      <c r="C64" s="66"/>
      <c r="D64" s="9" t="str">
        <f t="shared" si="4"/>
        <v/>
      </c>
      <c r="E64" s="52" t="s">
        <v>33</v>
      </c>
      <c r="F64" s="58">
        <v>1</v>
      </c>
      <c r="G64" s="79"/>
      <c r="H64" s="76"/>
      <c r="I64" s="79" t="s">
        <v>390</v>
      </c>
      <c r="J64" s="76">
        <v>0.05</v>
      </c>
      <c r="K64" s="10"/>
      <c r="L64" s="11"/>
      <c r="M64" s="79"/>
      <c r="N64" s="80"/>
      <c r="Q64" s="22"/>
      <c r="T64" s="22"/>
    </row>
    <row r="65" spans="1:20" s="12" customFormat="1" ht="16.5" customHeight="1">
      <c r="A65" s="68"/>
      <c r="B65" s="128"/>
      <c r="C65" s="66"/>
      <c r="D65" s="9" t="str">
        <f t="shared" si="4"/>
        <v/>
      </c>
      <c r="E65" s="52" t="s">
        <v>108</v>
      </c>
      <c r="F65" s="52"/>
      <c r="G65" s="79"/>
      <c r="H65" s="76"/>
      <c r="I65" s="18"/>
      <c r="J65" s="76"/>
      <c r="K65" s="10"/>
      <c r="L65" s="11"/>
      <c r="M65" s="79"/>
      <c r="N65" s="80"/>
      <c r="Q65" s="22"/>
      <c r="T65" s="22"/>
    </row>
    <row r="66" spans="1:20" s="12" customFormat="1" ht="16.5" customHeight="1">
      <c r="A66" s="105" t="s">
        <v>245</v>
      </c>
      <c r="B66" s="76" t="s">
        <v>114</v>
      </c>
      <c r="C66" s="66"/>
      <c r="D66" s="9" t="str">
        <f t="shared" si="4"/>
        <v/>
      </c>
      <c r="E66" s="66" t="s">
        <v>401</v>
      </c>
      <c r="F66" s="87"/>
      <c r="G66" s="78" t="s">
        <v>272</v>
      </c>
      <c r="H66" s="87"/>
      <c r="I66" s="82" t="s">
        <v>274</v>
      </c>
      <c r="J66" s="90"/>
      <c r="K66" s="10" t="s">
        <v>2</v>
      </c>
      <c r="L66" s="11"/>
      <c r="M66" s="33" t="s">
        <v>369</v>
      </c>
      <c r="N66" s="24"/>
      <c r="Q66" s="22"/>
      <c r="R66" s="22"/>
      <c r="S66" s="23"/>
      <c r="T66" s="22"/>
    </row>
    <row r="67" spans="1:20" s="12" customFormat="1" ht="16.5" customHeight="1">
      <c r="A67" s="106">
        <f>A9</f>
        <v>45030</v>
      </c>
      <c r="B67" s="76" t="s">
        <v>15</v>
      </c>
      <c r="C67" s="66">
        <v>10</v>
      </c>
      <c r="D67" s="9" t="str">
        <f t="shared" si="4"/>
        <v>公斤</v>
      </c>
      <c r="E67" s="66"/>
      <c r="F67" s="76"/>
      <c r="G67" s="79" t="s">
        <v>203</v>
      </c>
      <c r="H67" s="76">
        <v>3</v>
      </c>
      <c r="I67" s="77" t="s">
        <v>239</v>
      </c>
      <c r="J67" s="76">
        <v>3</v>
      </c>
      <c r="K67" s="13" t="s">
        <v>14</v>
      </c>
      <c r="L67" s="14">
        <v>7</v>
      </c>
      <c r="M67" s="79" t="s">
        <v>58</v>
      </c>
      <c r="N67" s="80">
        <v>0.1</v>
      </c>
      <c r="Q67" s="22"/>
      <c r="R67" s="22"/>
      <c r="S67" s="23"/>
      <c r="T67" s="22"/>
    </row>
    <row r="68" spans="1:20" s="12" customFormat="1" ht="16.5" customHeight="1">
      <c r="A68" s="107"/>
      <c r="B68" s="130" t="s">
        <v>115</v>
      </c>
      <c r="C68" s="66">
        <v>0.4</v>
      </c>
      <c r="D68" s="9" t="str">
        <f t="shared" si="4"/>
        <v>公斤</v>
      </c>
      <c r="E68" s="102" t="s">
        <v>270</v>
      </c>
      <c r="F68" s="101">
        <v>1</v>
      </c>
      <c r="G68" s="47"/>
      <c r="H68" s="76"/>
      <c r="I68" s="10" t="s">
        <v>276</v>
      </c>
      <c r="J68" s="76">
        <v>3</v>
      </c>
      <c r="K68" s="79" t="s">
        <v>390</v>
      </c>
      <c r="L68" s="76">
        <v>0.05</v>
      </c>
      <c r="M68" s="79" t="s">
        <v>187</v>
      </c>
      <c r="N68" s="80">
        <v>0.5</v>
      </c>
      <c r="Q68" s="22"/>
      <c r="R68" s="22"/>
      <c r="S68" s="23"/>
      <c r="T68" s="22"/>
    </row>
    <row r="69" spans="1:20" s="12" customFormat="1" ht="16.5" customHeight="1">
      <c r="A69" s="107"/>
      <c r="B69" s="128"/>
      <c r="C69" s="66"/>
      <c r="D69" s="9" t="str">
        <f t="shared" si="4"/>
        <v/>
      </c>
      <c r="E69" s="102" t="s">
        <v>208</v>
      </c>
      <c r="F69" s="101">
        <v>1</v>
      </c>
      <c r="G69" s="79"/>
      <c r="H69" s="76"/>
      <c r="I69" s="19" t="s">
        <v>227</v>
      </c>
      <c r="J69" s="76">
        <v>0.5</v>
      </c>
      <c r="K69" s="10"/>
      <c r="L69" s="11"/>
      <c r="M69" s="79" t="s">
        <v>27</v>
      </c>
      <c r="N69" s="80">
        <v>0.01</v>
      </c>
      <c r="Q69" s="22"/>
      <c r="R69" s="22"/>
      <c r="S69" s="23"/>
      <c r="T69" s="22"/>
    </row>
    <row r="70" spans="1:20" s="12" customFormat="1" ht="16.5" customHeight="1">
      <c r="A70" s="107"/>
      <c r="B70" s="128"/>
      <c r="C70" s="66"/>
      <c r="D70" s="9" t="str">
        <f t="shared" si="4"/>
        <v/>
      </c>
      <c r="E70" s="79" t="s">
        <v>390</v>
      </c>
      <c r="F70" s="76">
        <v>0.05</v>
      </c>
      <c r="G70" s="79"/>
      <c r="H70" s="76"/>
      <c r="I70" s="79" t="s">
        <v>390</v>
      </c>
      <c r="J70" s="76">
        <v>0.05</v>
      </c>
      <c r="K70" s="10"/>
      <c r="L70" s="11"/>
      <c r="M70" s="79"/>
      <c r="N70" s="80"/>
      <c r="Q70" s="22"/>
      <c r="R70" s="22"/>
      <c r="S70" s="23"/>
      <c r="T70" s="22"/>
    </row>
    <row r="71" spans="1:20" s="12" customFormat="1" ht="16.5" customHeight="1">
      <c r="A71" s="108"/>
      <c r="B71" s="129"/>
      <c r="C71" s="86"/>
      <c r="D71" s="9" t="str">
        <f t="shared" si="4"/>
        <v/>
      </c>
      <c r="E71" s="109"/>
      <c r="F71" s="87"/>
      <c r="G71" s="88"/>
      <c r="H71" s="87"/>
      <c r="J71" s="87"/>
      <c r="K71" s="10"/>
      <c r="L71" s="11"/>
      <c r="M71" s="88"/>
      <c r="N71" s="80"/>
      <c r="Q71" s="22"/>
      <c r="R71" s="22"/>
      <c r="S71" s="23"/>
      <c r="T71" s="22"/>
    </row>
    <row r="72" spans="1:20" s="12" customFormat="1" ht="16.5" customHeight="1">
      <c r="A72" s="105" t="s">
        <v>246</v>
      </c>
      <c r="B72" s="76" t="s">
        <v>34</v>
      </c>
      <c r="C72" s="66"/>
      <c r="D72" s="59" t="str">
        <f t="shared" si="4"/>
        <v/>
      </c>
      <c r="E72" s="66" t="s">
        <v>419</v>
      </c>
      <c r="F72" s="87"/>
      <c r="G72" s="78" t="s">
        <v>119</v>
      </c>
      <c r="H72" s="87"/>
      <c r="I72" s="82" t="s">
        <v>421</v>
      </c>
      <c r="J72" s="90"/>
      <c r="K72" s="10" t="s">
        <v>2</v>
      </c>
      <c r="L72" s="11"/>
      <c r="M72" s="73" t="s">
        <v>283</v>
      </c>
      <c r="N72" s="74"/>
      <c r="Q72" s="22"/>
      <c r="R72" s="22"/>
      <c r="S72" s="23"/>
      <c r="T72" s="22"/>
    </row>
    <row r="73" spans="1:20" s="12" customFormat="1" ht="16.5" customHeight="1">
      <c r="A73" s="106">
        <f>A10</f>
        <v>45033</v>
      </c>
      <c r="B73" s="76" t="s">
        <v>15</v>
      </c>
      <c r="C73" s="66">
        <v>10</v>
      </c>
      <c r="D73" s="59" t="str">
        <f t="shared" si="4"/>
        <v>公斤</v>
      </c>
      <c r="E73" s="66" t="s">
        <v>420</v>
      </c>
      <c r="F73" s="76">
        <v>6</v>
      </c>
      <c r="G73" s="79" t="s">
        <v>66</v>
      </c>
      <c r="H73" s="76">
        <v>2</v>
      </c>
      <c r="I73" s="82" t="s">
        <v>422</v>
      </c>
      <c r="J73" s="83">
        <v>0.3</v>
      </c>
      <c r="K73" s="13" t="s">
        <v>14</v>
      </c>
      <c r="L73" s="14">
        <v>7</v>
      </c>
      <c r="M73" s="79" t="s">
        <v>284</v>
      </c>
      <c r="N73" s="80">
        <v>0.1</v>
      </c>
      <c r="Q73" s="22"/>
      <c r="R73" s="22"/>
      <c r="S73" s="23"/>
      <c r="T73" s="22"/>
    </row>
    <row r="74" spans="1:20" s="12" customFormat="1" ht="16.5" customHeight="1">
      <c r="A74" s="110"/>
      <c r="B74" s="130"/>
      <c r="C74" s="66"/>
      <c r="D74" s="9"/>
      <c r="E74" s="66" t="s">
        <v>117</v>
      </c>
      <c r="F74" s="76">
        <v>3</v>
      </c>
      <c r="G74" s="79" t="s">
        <v>374</v>
      </c>
      <c r="H74" s="76">
        <v>3</v>
      </c>
      <c r="I74" s="82" t="s">
        <v>193</v>
      </c>
      <c r="J74" s="83">
        <v>5</v>
      </c>
      <c r="K74" s="79" t="s">
        <v>390</v>
      </c>
      <c r="L74" s="76">
        <v>0.05</v>
      </c>
      <c r="M74" s="79" t="s">
        <v>285</v>
      </c>
      <c r="N74" s="80">
        <v>0.6</v>
      </c>
      <c r="Q74" s="22"/>
      <c r="R74" s="22"/>
      <c r="S74" s="23"/>
      <c r="T74" s="22"/>
    </row>
    <row r="75" spans="1:20" s="12" customFormat="1" ht="16.5" customHeight="1">
      <c r="A75" s="110"/>
      <c r="B75" s="128"/>
      <c r="C75" s="66"/>
      <c r="D75" s="9" t="str">
        <f t="shared" si="4"/>
        <v/>
      </c>
      <c r="E75" s="66" t="s">
        <v>281</v>
      </c>
      <c r="F75" s="76">
        <v>2</v>
      </c>
      <c r="G75" s="79" t="s">
        <v>390</v>
      </c>
      <c r="H75" s="76">
        <v>0.05</v>
      </c>
      <c r="I75" s="82" t="s">
        <v>411</v>
      </c>
      <c r="J75" s="83">
        <v>0.5</v>
      </c>
      <c r="K75" s="10"/>
      <c r="L75" s="11"/>
      <c r="M75" s="79" t="s">
        <v>46</v>
      </c>
      <c r="N75" s="80">
        <v>0.01</v>
      </c>
      <c r="Q75" s="22"/>
      <c r="R75" s="22"/>
      <c r="S75" s="23"/>
      <c r="T75" s="22"/>
    </row>
    <row r="76" spans="1:20" s="12" customFormat="1" ht="16.5" customHeight="1">
      <c r="A76" s="110"/>
      <c r="B76" s="128"/>
      <c r="C76" s="66"/>
      <c r="D76" s="9" t="str">
        <f t="shared" si="4"/>
        <v/>
      </c>
      <c r="E76" s="79" t="s">
        <v>390</v>
      </c>
      <c r="F76" s="76">
        <v>0.05</v>
      </c>
      <c r="G76" s="66" t="s">
        <v>17</v>
      </c>
      <c r="H76" s="76">
        <v>1</v>
      </c>
      <c r="I76" s="79" t="s">
        <v>390</v>
      </c>
      <c r="J76" s="76">
        <v>0.05</v>
      </c>
      <c r="K76" s="10"/>
      <c r="L76" s="11"/>
      <c r="M76" s="79"/>
      <c r="N76" s="80"/>
      <c r="Q76" s="22"/>
      <c r="R76" s="22"/>
      <c r="S76" s="23"/>
      <c r="T76" s="22"/>
    </row>
    <row r="77" spans="1:20" s="12" customFormat="1" ht="16.5" customHeight="1">
      <c r="A77" s="111"/>
      <c r="B77" s="129"/>
      <c r="C77" s="66"/>
      <c r="D77" s="9"/>
      <c r="E77" s="66" t="s">
        <v>118</v>
      </c>
      <c r="F77" s="76"/>
      <c r="G77" s="66" t="s">
        <v>120</v>
      </c>
      <c r="H77" s="76">
        <v>0.02</v>
      </c>
      <c r="I77" s="79"/>
      <c r="J77" s="76"/>
      <c r="K77" s="10"/>
      <c r="L77" s="11"/>
      <c r="M77" s="79"/>
      <c r="N77" s="80"/>
      <c r="Q77" s="22"/>
      <c r="R77" s="22"/>
      <c r="S77" s="23"/>
      <c r="T77" s="22"/>
    </row>
    <row r="78" spans="1:20" s="12" customFormat="1" ht="16.5" customHeight="1">
      <c r="A78" s="105" t="s">
        <v>247</v>
      </c>
      <c r="B78" s="76" t="s">
        <v>37</v>
      </c>
      <c r="C78" s="66"/>
      <c r="D78" s="59" t="str">
        <f t="shared" ref="D78:D92" si="5">IF(C78,"公斤","")</f>
        <v/>
      </c>
      <c r="E78" s="66" t="s">
        <v>457</v>
      </c>
      <c r="F78" s="87"/>
      <c r="G78" s="157" t="s">
        <v>207</v>
      </c>
      <c r="H78" s="158"/>
      <c r="I78" s="169" t="s">
        <v>288</v>
      </c>
      <c r="J78" s="90"/>
      <c r="K78" s="10" t="s">
        <v>2</v>
      </c>
      <c r="L78" s="11"/>
      <c r="M78" s="17" t="s">
        <v>290</v>
      </c>
      <c r="N78" s="24"/>
      <c r="Q78" s="22"/>
      <c r="T78" s="22"/>
    </row>
    <row r="79" spans="1:20" s="12" customFormat="1" ht="16.5" customHeight="1">
      <c r="A79" s="112">
        <f>A11</f>
        <v>45034</v>
      </c>
      <c r="B79" s="76" t="s">
        <v>15</v>
      </c>
      <c r="C79" s="66">
        <v>8</v>
      </c>
      <c r="D79" s="59" t="str">
        <f t="shared" si="5"/>
        <v>公斤</v>
      </c>
      <c r="E79" s="66" t="s">
        <v>456</v>
      </c>
      <c r="F79" s="76">
        <v>8</v>
      </c>
      <c r="G79" s="159" t="s">
        <v>286</v>
      </c>
      <c r="H79" s="159">
        <v>1</v>
      </c>
      <c r="I79" s="156" t="s">
        <v>289</v>
      </c>
      <c r="J79" s="83">
        <v>5</v>
      </c>
      <c r="K79" s="13" t="s">
        <v>14</v>
      </c>
      <c r="L79" s="14">
        <v>7</v>
      </c>
      <c r="M79" s="79" t="s">
        <v>186</v>
      </c>
      <c r="N79" s="80">
        <v>0.1</v>
      </c>
      <c r="Q79" s="22"/>
      <c r="T79" s="22"/>
    </row>
    <row r="80" spans="1:20" s="12" customFormat="1" ht="16.5" customHeight="1">
      <c r="A80" s="107"/>
      <c r="B80" s="131" t="s">
        <v>36</v>
      </c>
      <c r="C80" s="66">
        <v>3</v>
      </c>
      <c r="D80" s="59" t="str">
        <f t="shared" si="5"/>
        <v>公斤</v>
      </c>
      <c r="E80" s="79" t="s">
        <v>390</v>
      </c>
      <c r="F80" s="76">
        <v>0.05</v>
      </c>
      <c r="G80" s="159" t="s">
        <v>158</v>
      </c>
      <c r="H80" s="159">
        <v>6</v>
      </c>
      <c r="I80" s="159" t="s">
        <v>81</v>
      </c>
      <c r="J80" s="159">
        <v>0.5</v>
      </c>
      <c r="K80" s="79" t="s">
        <v>390</v>
      </c>
      <c r="L80" s="76">
        <v>0.05</v>
      </c>
      <c r="M80" s="79" t="s">
        <v>26</v>
      </c>
      <c r="N80" s="80">
        <v>0.6</v>
      </c>
      <c r="Q80" s="22"/>
      <c r="T80" s="22"/>
    </row>
    <row r="81" spans="1:20" s="12" customFormat="1" ht="16.5" customHeight="1">
      <c r="A81" s="107"/>
      <c r="B81" s="128"/>
      <c r="C81" s="66"/>
      <c r="D81" s="59" t="str">
        <f t="shared" si="5"/>
        <v/>
      </c>
      <c r="E81" s="55" t="s">
        <v>280</v>
      </c>
      <c r="F81" s="76"/>
      <c r="G81" s="159" t="s">
        <v>227</v>
      </c>
      <c r="H81" s="159">
        <v>0.5</v>
      </c>
      <c r="I81" s="79" t="s">
        <v>390</v>
      </c>
      <c r="J81" s="76">
        <v>0.05</v>
      </c>
      <c r="K81" s="10"/>
      <c r="L81" s="11"/>
      <c r="M81" s="79" t="s">
        <v>27</v>
      </c>
      <c r="N81" s="80">
        <v>0.01</v>
      </c>
      <c r="Q81" s="22"/>
      <c r="T81" s="22"/>
    </row>
    <row r="82" spans="1:20" s="12" customFormat="1" ht="16.5" customHeight="1">
      <c r="A82" s="107"/>
      <c r="B82" s="128"/>
      <c r="C82" s="66"/>
      <c r="D82" s="59" t="str">
        <f t="shared" si="5"/>
        <v/>
      </c>
      <c r="E82" s="66"/>
      <c r="F82" s="76"/>
      <c r="G82" s="79" t="s">
        <v>390</v>
      </c>
      <c r="H82" s="76">
        <v>0.05</v>
      </c>
      <c r="I82" s="91"/>
      <c r="J82" s="83"/>
      <c r="K82" s="10"/>
      <c r="L82" s="11"/>
      <c r="M82" s="79"/>
      <c r="N82" s="80"/>
      <c r="Q82" s="22"/>
      <c r="T82" s="22"/>
    </row>
    <row r="83" spans="1:20" s="12" customFormat="1" ht="16.5" customHeight="1">
      <c r="A83" s="108"/>
      <c r="B83" s="129"/>
      <c r="C83" s="66"/>
      <c r="D83" s="59" t="str">
        <f t="shared" si="5"/>
        <v/>
      </c>
      <c r="E83" s="86"/>
      <c r="F83" s="87"/>
      <c r="G83" s="157"/>
      <c r="H83" s="160"/>
      <c r="K83" s="10"/>
      <c r="L83" s="11"/>
      <c r="M83" s="88"/>
      <c r="N83" s="80"/>
      <c r="Q83" s="22"/>
      <c r="R83" s="22"/>
      <c r="S83" s="23"/>
      <c r="T83" s="22"/>
    </row>
    <row r="84" spans="1:20" s="12" customFormat="1" ht="16.5" customHeight="1">
      <c r="A84" s="114" t="s">
        <v>154</v>
      </c>
      <c r="B84" s="76" t="s">
        <v>155</v>
      </c>
      <c r="C84" s="154"/>
      <c r="D84" s="9" t="str">
        <f t="shared" si="5"/>
        <v/>
      </c>
      <c r="E84" s="66" t="s">
        <v>394</v>
      </c>
      <c r="F84" s="103"/>
      <c r="G84" s="79" t="s">
        <v>452</v>
      </c>
      <c r="H84" s="103"/>
      <c r="I84" s="113" t="s">
        <v>210</v>
      </c>
      <c r="J84" s="115"/>
      <c r="K84" s="10" t="s">
        <v>2</v>
      </c>
      <c r="L84" s="11"/>
      <c r="M84" s="79" t="s">
        <v>168</v>
      </c>
      <c r="N84" s="116"/>
      <c r="Q84" s="22"/>
      <c r="T84" s="22"/>
    </row>
    <row r="85" spans="1:20" s="12" customFormat="1" ht="16.5" customHeight="1">
      <c r="A85" s="117">
        <f>A12</f>
        <v>45035</v>
      </c>
      <c r="B85" s="76" t="s">
        <v>156</v>
      </c>
      <c r="C85" s="66">
        <v>4</v>
      </c>
      <c r="D85" s="9" t="str">
        <f t="shared" si="5"/>
        <v>公斤</v>
      </c>
      <c r="E85" s="66" t="s">
        <v>394</v>
      </c>
      <c r="F85" s="101">
        <v>6</v>
      </c>
      <c r="G85" s="79" t="s">
        <v>166</v>
      </c>
      <c r="H85" s="101">
        <v>3</v>
      </c>
      <c r="I85" s="79" t="s">
        <v>48</v>
      </c>
      <c r="J85" s="83">
        <v>5</v>
      </c>
      <c r="K85" s="13" t="s">
        <v>14</v>
      </c>
      <c r="L85" s="14">
        <v>7</v>
      </c>
      <c r="M85" s="79" t="s">
        <v>26</v>
      </c>
      <c r="N85" s="80">
        <v>1</v>
      </c>
      <c r="Q85" s="22"/>
      <c r="T85" s="22"/>
    </row>
    <row r="86" spans="1:20" s="12" customFormat="1" ht="16.5" customHeight="1">
      <c r="A86" s="119"/>
      <c r="B86" s="130"/>
      <c r="C86" s="66"/>
      <c r="D86" s="9" t="str">
        <f t="shared" si="5"/>
        <v/>
      </c>
      <c r="E86" s="66"/>
      <c r="F86" s="101"/>
      <c r="G86" s="79" t="s">
        <v>453</v>
      </c>
      <c r="H86" s="83">
        <v>1</v>
      </c>
      <c r="I86" s="79" t="s">
        <v>390</v>
      </c>
      <c r="J86" s="76">
        <v>0.05</v>
      </c>
      <c r="K86" s="79" t="s">
        <v>390</v>
      </c>
      <c r="L86" s="76">
        <v>0.05</v>
      </c>
      <c r="M86" s="79" t="s">
        <v>36</v>
      </c>
      <c r="N86" s="116">
        <v>4</v>
      </c>
      <c r="Q86" s="141"/>
      <c r="T86" s="22"/>
    </row>
    <row r="87" spans="1:20" s="12" customFormat="1" ht="16.5" customHeight="1">
      <c r="A87" s="119"/>
      <c r="B87" s="132"/>
      <c r="C87" s="102"/>
      <c r="D87" s="9" t="str">
        <f t="shared" si="5"/>
        <v/>
      </c>
      <c r="E87" s="102"/>
      <c r="F87" s="101"/>
      <c r="G87" s="79" t="s">
        <v>390</v>
      </c>
      <c r="H87" s="76">
        <v>0.05</v>
      </c>
      <c r="I87" s="79" t="s">
        <v>33</v>
      </c>
      <c r="J87" s="101">
        <v>1</v>
      </c>
      <c r="K87" s="10"/>
      <c r="L87" s="11"/>
      <c r="M87" s="82" t="s">
        <v>49</v>
      </c>
      <c r="N87" s="83">
        <v>0.01</v>
      </c>
      <c r="Q87" s="141"/>
      <c r="T87" s="22"/>
    </row>
    <row r="88" spans="1:20" s="12" customFormat="1" ht="16.5" customHeight="1">
      <c r="A88" s="119"/>
      <c r="B88" s="132"/>
      <c r="C88" s="102"/>
      <c r="D88" s="9" t="str">
        <f t="shared" si="5"/>
        <v/>
      </c>
      <c r="E88" s="102"/>
      <c r="F88" s="101"/>
      <c r="G88" s="79"/>
      <c r="H88" s="76"/>
      <c r="I88" s="79"/>
      <c r="J88" s="101"/>
      <c r="K88" s="10"/>
      <c r="L88" s="11"/>
      <c r="M88" s="79" t="s">
        <v>33</v>
      </c>
      <c r="N88" s="101">
        <v>1</v>
      </c>
      <c r="Q88" s="22"/>
      <c r="T88" s="22"/>
    </row>
    <row r="89" spans="1:20" s="12" customFormat="1" ht="16.5" customHeight="1">
      <c r="A89" s="120"/>
      <c r="B89" s="133"/>
      <c r="C89" s="121"/>
      <c r="D89" s="9" t="str">
        <f t="shared" si="5"/>
        <v/>
      </c>
      <c r="E89" s="121"/>
      <c r="F89" s="103"/>
      <c r="G89" s="84"/>
      <c r="H89" s="103"/>
      <c r="I89" s="88"/>
      <c r="J89" s="103"/>
      <c r="K89" s="10"/>
      <c r="L89" s="11"/>
      <c r="M89" s="84" t="s">
        <v>48</v>
      </c>
      <c r="N89" s="116">
        <v>2</v>
      </c>
      <c r="Q89" s="22"/>
      <c r="R89" s="22"/>
      <c r="S89" s="23"/>
      <c r="T89" s="22"/>
    </row>
    <row r="90" spans="1:20" s="12" customFormat="1" ht="16.5" customHeight="1">
      <c r="A90" s="105" t="s">
        <v>249</v>
      </c>
      <c r="B90" s="76" t="s">
        <v>37</v>
      </c>
      <c r="C90" s="66"/>
      <c r="D90" s="59" t="str">
        <f t="shared" si="5"/>
        <v/>
      </c>
      <c r="E90" s="66" t="s">
        <v>423</v>
      </c>
      <c r="F90" s="103"/>
      <c r="G90" s="122" t="s">
        <v>291</v>
      </c>
      <c r="H90" s="90"/>
      <c r="I90" s="79" t="s">
        <v>298</v>
      </c>
      <c r="J90" s="87"/>
      <c r="K90" s="10" t="s">
        <v>2</v>
      </c>
      <c r="L90" s="11"/>
      <c r="M90" s="78" t="s">
        <v>294</v>
      </c>
      <c r="N90" s="116"/>
      <c r="Q90" s="22"/>
      <c r="R90" s="22"/>
      <c r="S90" s="23"/>
      <c r="T90" s="22"/>
    </row>
    <row r="91" spans="1:20" s="12" customFormat="1" ht="16.5" customHeight="1">
      <c r="A91" s="112">
        <f>A13</f>
        <v>45036</v>
      </c>
      <c r="B91" s="76" t="s">
        <v>15</v>
      </c>
      <c r="C91" s="66">
        <v>8</v>
      </c>
      <c r="D91" s="59" t="str">
        <f t="shared" si="5"/>
        <v>公斤</v>
      </c>
      <c r="E91" s="102" t="s">
        <v>424</v>
      </c>
      <c r="F91" s="101">
        <v>6</v>
      </c>
      <c r="G91" s="122" t="s">
        <v>219</v>
      </c>
      <c r="H91" s="83">
        <v>0.3</v>
      </c>
      <c r="I91" s="79" t="s">
        <v>270</v>
      </c>
      <c r="J91" s="76">
        <v>1</v>
      </c>
      <c r="K91" s="13" t="s">
        <v>14</v>
      </c>
      <c r="L91" s="14">
        <v>7</v>
      </c>
      <c r="M91" s="79" t="s">
        <v>295</v>
      </c>
      <c r="N91" s="80">
        <v>2</v>
      </c>
      <c r="Q91" s="22"/>
      <c r="R91" s="22"/>
      <c r="S91" s="23"/>
      <c r="T91" s="22"/>
    </row>
    <row r="92" spans="1:20" s="12" customFormat="1" ht="16.5" customHeight="1">
      <c r="A92" s="107"/>
      <c r="B92" s="131" t="s">
        <v>36</v>
      </c>
      <c r="C92" s="66">
        <v>3</v>
      </c>
      <c r="D92" s="59" t="str">
        <f t="shared" si="5"/>
        <v>公斤</v>
      </c>
      <c r="E92" s="66" t="s">
        <v>53</v>
      </c>
      <c r="F92" s="101">
        <v>3.5</v>
      </c>
      <c r="G92" s="84" t="s">
        <v>186</v>
      </c>
      <c r="H92" s="83">
        <v>1</v>
      </c>
      <c r="I92" s="79" t="s">
        <v>208</v>
      </c>
      <c r="J92" s="76">
        <v>1</v>
      </c>
      <c r="K92" s="79" t="s">
        <v>390</v>
      </c>
      <c r="L92" s="76">
        <v>0.05</v>
      </c>
      <c r="M92" s="79" t="s">
        <v>32</v>
      </c>
      <c r="N92" s="116">
        <v>1</v>
      </c>
      <c r="Q92" s="22"/>
      <c r="R92" s="22"/>
      <c r="S92" s="23"/>
      <c r="T92" s="22"/>
    </row>
    <row r="93" spans="1:20" s="12" customFormat="1" ht="16.5" customHeight="1">
      <c r="A93" s="107"/>
      <c r="B93" s="128"/>
      <c r="C93" s="66"/>
      <c r="D93" s="9" t="str">
        <f t="shared" si="4"/>
        <v/>
      </c>
      <c r="E93" s="79" t="s">
        <v>390</v>
      </c>
      <c r="F93" s="76">
        <v>0.05</v>
      </c>
      <c r="G93" s="84" t="s">
        <v>293</v>
      </c>
      <c r="H93" s="83"/>
      <c r="I93" s="79" t="s">
        <v>390</v>
      </c>
      <c r="J93" s="76">
        <v>0.05</v>
      </c>
      <c r="K93" s="10"/>
      <c r="L93" s="11"/>
      <c r="M93" s="79"/>
      <c r="N93" s="80"/>
      <c r="Q93" s="22"/>
      <c r="R93" s="22"/>
      <c r="S93" s="23"/>
      <c r="T93" s="22"/>
    </row>
    <row r="94" spans="1:20" s="12" customFormat="1" ht="16.5" customHeight="1">
      <c r="A94" s="107"/>
      <c r="B94" s="128"/>
      <c r="C94" s="66"/>
      <c r="D94" s="9" t="str">
        <f t="shared" si="4"/>
        <v/>
      </c>
      <c r="E94" s="102" t="s">
        <v>33</v>
      </c>
      <c r="F94" s="101">
        <v>0.5</v>
      </c>
      <c r="G94" s="79" t="s">
        <v>390</v>
      </c>
      <c r="H94" s="76">
        <v>0.05</v>
      </c>
      <c r="I94" s="79"/>
      <c r="J94" s="76"/>
      <c r="K94" s="10"/>
      <c r="L94" s="11"/>
      <c r="M94" s="79"/>
      <c r="N94" s="80"/>
      <c r="Q94" s="22"/>
      <c r="R94" s="22"/>
      <c r="S94" s="23"/>
      <c r="T94" s="22"/>
    </row>
    <row r="95" spans="1:20" s="12" customFormat="1" ht="16.5" customHeight="1">
      <c r="A95" s="108"/>
      <c r="B95" s="129"/>
      <c r="C95" s="86"/>
      <c r="D95" s="9" t="str">
        <f t="shared" ref="D95:D158" si="6">IF(C95,"公斤","")</f>
        <v/>
      </c>
      <c r="E95" s="137" t="s">
        <v>78</v>
      </c>
      <c r="F95" s="103"/>
      <c r="G95" s="79"/>
      <c r="H95" s="87"/>
      <c r="I95" s="88"/>
      <c r="J95" s="87"/>
      <c r="K95" s="10"/>
      <c r="L95" s="11"/>
      <c r="M95" s="88"/>
      <c r="N95" s="80"/>
      <c r="Q95" s="22"/>
      <c r="R95" s="22"/>
      <c r="S95" s="23"/>
      <c r="T95" s="22"/>
    </row>
    <row r="96" spans="1:20" ht="16.5" customHeight="1">
      <c r="A96" s="114" t="s">
        <v>250</v>
      </c>
      <c r="B96" s="76" t="s">
        <v>129</v>
      </c>
      <c r="C96" s="66"/>
      <c r="D96" s="9" t="str">
        <f t="shared" si="6"/>
        <v/>
      </c>
      <c r="E96" s="94" t="s">
        <v>458</v>
      </c>
      <c r="F96" s="103"/>
      <c r="G96" s="79" t="s">
        <v>429</v>
      </c>
      <c r="H96" s="103"/>
      <c r="I96" s="82" t="s">
        <v>430</v>
      </c>
      <c r="J96" s="90"/>
      <c r="K96" s="10" t="s">
        <v>2</v>
      </c>
      <c r="L96" s="11"/>
      <c r="M96" s="104" t="s">
        <v>30</v>
      </c>
      <c r="N96" s="80"/>
    </row>
    <row r="97" spans="1:19" ht="16.5" customHeight="1">
      <c r="A97" s="117">
        <f>A14</f>
        <v>45037</v>
      </c>
      <c r="B97" s="76" t="s">
        <v>15</v>
      </c>
      <c r="C97" s="66">
        <v>10</v>
      </c>
      <c r="D97" s="9" t="str">
        <f t="shared" si="6"/>
        <v>公斤</v>
      </c>
      <c r="E97" s="102" t="s">
        <v>459</v>
      </c>
      <c r="F97" s="101">
        <v>6</v>
      </c>
      <c r="G97" s="113" t="s">
        <v>204</v>
      </c>
      <c r="H97" s="118">
        <v>4.5</v>
      </c>
      <c r="I97" s="79" t="s">
        <v>431</v>
      </c>
      <c r="J97" s="83">
        <v>0.3</v>
      </c>
      <c r="K97" s="13" t="s">
        <v>14</v>
      </c>
      <c r="L97" s="14">
        <v>7</v>
      </c>
      <c r="M97" s="123" t="s">
        <v>31</v>
      </c>
      <c r="N97" s="80">
        <v>2</v>
      </c>
    </row>
    <row r="98" spans="1:19" ht="16.5" customHeight="1">
      <c r="A98" s="119"/>
      <c r="B98" s="134" t="s">
        <v>130</v>
      </c>
      <c r="C98" s="55">
        <v>0.01</v>
      </c>
      <c r="D98" s="9" t="str">
        <f t="shared" si="6"/>
        <v>公斤</v>
      </c>
      <c r="E98" s="66" t="s">
        <v>174</v>
      </c>
      <c r="F98" s="101">
        <v>3.5</v>
      </c>
      <c r="G98" s="82"/>
      <c r="H98" s="83"/>
      <c r="I98" s="18" t="s">
        <v>258</v>
      </c>
      <c r="J98" s="76">
        <v>7</v>
      </c>
      <c r="K98" s="79" t="s">
        <v>390</v>
      </c>
      <c r="L98" s="76">
        <v>0.05</v>
      </c>
      <c r="M98" s="79" t="s">
        <v>32</v>
      </c>
      <c r="N98" s="80">
        <v>1</v>
      </c>
    </row>
    <row r="99" spans="1:19" ht="16.5" customHeight="1">
      <c r="A99" s="119"/>
      <c r="B99" s="132"/>
      <c r="C99" s="102"/>
      <c r="D99" s="9" t="str">
        <f t="shared" si="6"/>
        <v/>
      </c>
      <c r="E99" s="79" t="s">
        <v>390</v>
      </c>
      <c r="F99" s="76">
        <v>0.05</v>
      </c>
      <c r="G99" s="79" t="s">
        <v>390</v>
      </c>
      <c r="H99" s="76">
        <v>0.05</v>
      </c>
      <c r="I99" s="79" t="s">
        <v>33</v>
      </c>
      <c r="J99" s="80">
        <v>0.5</v>
      </c>
      <c r="K99" s="10"/>
      <c r="L99" s="11"/>
      <c r="M99" s="79"/>
      <c r="N99" s="116"/>
    </row>
    <row r="100" spans="1:19" ht="16.5" customHeight="1">
      <c r="A100" s="119"/>
      <c r="B100" s="132"/>
      <c r="C100" s="102"/>
      <c r="D100" s="9" t="str">
        <f t="shared" si="6"/>
        <v/>
      </c>
      <c r="E100" s="18" t="s">
        <v>175</v>
      </c>
      <c r="F100" s="101"/>
      <c r="G100" s="79"/>
      <c r="H100" s="101"/>
      <c r="I100" s="79" t="s">
        <v>390</v>
      </c>
      <c r="J100" s="76">
        <v>0.05</v>
      </c>
      <c r="K100" s="10"/>
      <c r="L100" s="11"/>
      <c r="M100" s="79"/>
      <c r="N100" s="116"/>
    </row>
    <row r="101" spans="1:19" ht="16.5" customHeight="1">
      <c r="A101" s="120"/>
      <c r="B101" s="133"/>
      <c r="C101" s="121"/>
      <c r="D101" s="9" t="str">
        <f t="shared" si="6"/>
        <v/>
      </c>
      <c r="E101" s="137"/>
      <c r="F101" s="103"/>
      <c r="G101" s="84"/>
      <c r="H101" s="103"/>
      <c r="I101" s="47"/>
      <c r="J101" s="103"/>
      <c r="K101" s="10"/>
      <c r="L101" s="11"/>
      <c r="M101" s="84"/>
      <c r="N101" s="116"/>
    </row>
    <row r="102" spans="1:19" ht="16.5" customHeight="1">
      <c r="A102" s="114" t="s">
        <v>260</v>
      </c>
      <c r="B102" s="76" t="s">
        <v>34</v>
      </c>
      <c r="C102" s="66"/>
      <c r="D102" s="59" t="str">
        <f t="shared" si="6"/>
        <v/>
      </c>
      <c r="E102" s="66" t="s">
        <v>394</v>
      </c>
      <c r="F102" s="103"/>
      <c r="G102" s="79" t="s">
        <v>303</v>
      </c>
      <c r="H102" s="103"/>
      <c r="I102" s="113" t="s">
        <v>358</v>
      </c>
      <c r="J102" s="115"/>
      <c r="K102" s="10" t="s">
        <v>2</v>
      </c>
      <c r="L102" s="11"/>
      <c r="M102" s="17" t="s">
        <v>321</v>
      </c>
      <c r="N102" s="24"/>
    </row>
    <row r="103" spans="1:19" ht="16.5" customHeight="1">
      <c r="A103" s="117">
        <f>A15</f>
        <v>45040</v>
      </c>
      <c r="B103" s="76" t="s">
        <v>15</v>
      </c>
      <c r="C103" s="66">
        <v>10</v>
      </c>
      <c r="D103" s="59" t="str">
        <f t="shared" si="6"/>
        <v>公斤</v>
      </c>
      <c r="E103" s="66" t="s">
        <v>394</v>
      </c>
      <c r="F103" s="101">
        <v>6</v>
      </c>
      <c r="G103" s="79" t="s">
        <v>79</v>
      </c>
      <c r="H103" s="101">
        <v>5</v>
      </c>
      <c r="I103" s="79" t="s">
        <v>359</v>
      </c>
      <c r="J103" s="101">
        <v>5</v>
      </c>
      <c r="K103" s="13" t="s">
        <v>14</v>
      </c>
      <c r="L103" s="14">
        <v>7</v>
      </c>
      <c r="M103" s="79" t="s">
        <v>186</v>
      </c>
      <c r="N103" s="80">
        <v>0.1</v>
      </c>
    </row>
    <row r="104" spans="1:19" ht="16.5" customHeight="1">
      <c r="A104" s="119"/>
      <c r="B104" s="130"/>
      <c r="C104" s="66"/>
      <c r="D104" s="9"/>
      <c r="E104" s="66"/>
      <c r="F104" s="101"/>
      <c r="G104" s="79" t="s">
        <v>136</v>
      </c>
      <c r="H104" s="83">
        <v>1</v>
      </c>
      <c r="I104" s="113" t="s">
        <v>422</v>
      </c>
      <c r="J104" s="118">
        <v>0.3</v>
      </c>
      <c r="K104" s="79" t="s">
        <v>390</v>
      </c>
      <c r="L104" s="76">
        <v>0.05</v>
      </c>
      <c r="M104" s="79" t="s">
        <v>187</v>
      </c>
      <c r="N104" s="80">
        <v>0.5</v>
      </c>
    </row>
    <row r="105" spans="1:19" ht="16.5" customHeight="1">
      <c r="A105" s="119"/>
      <c r="B105" s="132"/>
      <c r="C105" s="102"/>
      <c r="D105" s="9" t="str">
        <f t="shared" ref="D105:D110" si="7">IF(C105,"公斤","")</f>
        <v/>
      </c>
      <c r="E105" s="102"/>
      <c r="F105" s="101"/>
      <c r="G105" s="79" t="s">
        <v>80</v>
      </c>
      <c r="H105" s="76">
        <v>0.01</v>
      </c>
      <c r="I105" s="82" t="s">
        <v>33</v>
      </c>
      <c r="J105" s="83">
        <v>1.5</v>
      </c>
      <c r="K105" s="10"/>
      <c r="L105" s="11"/>
      <c r="M105" s="79" t="s">
        <v>46</v>
      </c>
      <c r="N105" s="80">
        <v>0.01</v>
      </c>
    </row>
    <row r="106" spans="1:19" ht="16.5" customHeight="1">
      <c r="A106" s="119"/>
      <c r="B106" s="132"/>
      <c r="C106" s="102"/>
      <c r="D106" s="9" t="str">
        <f t="shared" si="7"/>
        <v/>
      </c>
      <c r="E106" s="102"/>
      <c r="F106" s="101"/>
      <c r="G106" s="79" t="s">
        <v>353</v>
      </c>
      <c r="H106" s="76">
        <v>0.5</v>
      </c>
      <c r="I106" s="79" t="s">
        <v>390</v>
      </c>
      <c r="J106" s="76">
        <v>0.05</v>
      </c>
      <c r="K106" s="10"/>
      <c r="L106" s="11"/>
      <c r="M106" s="79"/>
      <c r="N106" s="80"/>
    </row>
    <row r="107" spans="1:19" ht="16.5" customHeight="1">
      <c r="A107" s="120"/>
      <c r="B107" s="133"/>
      <c r="C107" s="121"/>
      <c r="D107" s="9" t="str">
        <f t="shared" si="7"/>
        <v/>
      </c>
      <c r="G107" s="79" t="s">
        <v>390</v>
      </c>
      <c r="H107" s="76">
        <v>0.05</v>
      </c>
      <c r="I107" s="88"/>
      <c r="J107" s="103"/>
      <c r="K107" s="10"/>
      <c r="L107" s="11"/>
      <c r="M107" s="84"/>
      <c r="N107" s="116"/>
    </row>
    <row r="108" spans="1:19" ht="16.5" customHeight="1">
      <c r="A108" s="114" t="s">
        <v>261</v>
      </c>
      <c r="B108" s="76" t="s">
        <v>1</v>
      </c>
      <c r="C108" s="66"/>
      <c r="D108" s="9" t="str">
        <f t="shared" si="7"/>
        <v/>
      </c>
      <c r="E108" s="66" t="s">
        <v>432</v>
      </c>
      <c r="F108" s="103"/>
      <c r="G108" s="104" t="s">
        <v>354</v>
      </c>
      <c r="H108" s="103"/>
      <c r="I108" s="193" t="s">
        <v>357</v>
      </c>
      <c r="J108" s="115"/>
      <c r="K108" s="10" t="s">
        <v>2</v>
      </c>
      <c r="L108" s="11"/>
      <c r="M108" s="73" t="s">
        <v>283</v>
      </c>
      <c r="N108" s="74"/>
      <c r="R108" s="73"/>
      <c r="S108" s="74"/>
    </row>
    <row r="109" spans="1:19" ht="16.5" customHeight="1">
      <c r="A109" s="117">
        <f>A16</f>
        <v>45041</v>
      </c>
      <c r="B109" s="76" t="s">
        <v>15</v>
      </c>
      <c r="C109" s="66">
        <v>7</v>
      </c>
      <c r="D109" s="9" t="str">
        <f t="shared" si="7"/>
        <v>公斤</v>
      </c>
      <c r="E109" s="9" t="s">
        <v>433</v>
      </c>
      <c r="F109" s="101">
        <v>6</v>
      </c>
      <c r="G109" s="79" t="s">
        <v>355</v>
      </c>
      <c r="H109" s="101">
        <v>1</v>
      </c>
      <c r="I109" s="113" t="s">
        <v>360</v>
      </c>
      <c r="J109" s="118">
        <v>4.5</v>
      </c>
      <c r="K109" s="13" t="s">
        <v>14</v>
      </c>
      <c r="L109" s="14">
        <v>7</v>
      </c>
      <c r="M109" s="79" t="s">
        <v>284</v>
      </c>
      <c r="N109" s="80">
        <v>0.1</v>
      </c>
      <c r="R109" s="79"/>
      <c r="S109" s="80"/>
    </row>
    <row r="110" spans="1:19" ht="16.5" customHeight="1">
      <c r="A110" s="119"/>
      <c r="B110" s="130" t="s">
        <v>18</v>
      </c>
      <c r="C110" s="66">
        <v>3</v>
      </c>
      <c r="D110" s="9" t="str">
        <f t="shared" si="7"/>
        <v>公斤</v>
      </c>
      <c r="E110" s="62" t="s">
        <v>107</v>
      </c>
      <c r="F110" s="58">
        <v>2</v>
      </c>
      <c r="G110" s="79" t="s">
        <v>356</v>
      </c>
      <c r="H110" s="83">
        <v>5</v>
      </c>
      <c r="I110" s="79" t="s">
        <v>390</v>
      </c>
      <c r="J110" s="76">
        <v>0.05</v>
      </c>
      <c r="K110" s="79" t="s">
        <v>390</v>
      </c>
      <c r="L110" s="76">
        <v>0.05</v>
      </c>
      <c r="M110" s="79" t="s">
        <v>285</v>
      </c>
      <c r="N110" s="80">
        <v>0.6</v>
      </c>
      <c r="R110" s="79"/>
      <c r="S110" s="80"/>
    </row>
    <row r="111" spans="1:19" ht="16.5" customHeight="1">
      <c r="A111" s="119"/>
      <c r="B111" s="132"/>
      <c r="C111" s="102"/>
      <c r="D111" s="9" t="str">
        <f t="shared" si="6"/>
        <v/>
      </c>
      <c r="E111" s="79" t="s">
        <v>390</v>
      </c>
      <c r="F111" s="76">
        <v>0.05</v>
      </c>
      <c r="G111" s="79"/>
      <c r="H111" s="76"/>
      <c r="I111" s="82"/>
      <c r="J111" s="83"/>
      <c r="K111" s="10"/>
      <c r="L111" s="11"/>
      <c r="M111" s="79" t="s">
        <v>46</v>
      </c>
      <c r="N111" s="80">
        <v>0.01</v>
      </c>
      <c r="R111" s="79"/>
      <c r="S111" s="80"/>
    </row>
    <row r="112" spans="1:19" ht="16.5" customHeight="1">
      <c r="A112" s="119"/>
      <c r="B112" s="132"/>
      <c r="C112" s="102"/>
      <c r="D112" s="9" t="str">
        <f t="shared" si="6"/>
        <v/>
      </c>
      <c r="E112" s="52" t="s">
        <v>33</v>
      </c>
      <c r="F112" s="58">
        <v>1</v>
      </c>
      <c r="G112" s="79" t="s">
        <v>390</v>
      </c>
      <c r="H112" s="76">
        <v>0.05</v>
      </c>
      <c r="I112" s="82"/>
      <c r="J112" s="101"/>
      <c r="K112" s="10"/>
      <c r="L112" s="11"/>
      <c r="M112" s="79"/>
      <c r="N112" s="80"/>
      <c r="R112" s="79"/>
      <c r="S112" s="80"/>
    </row>
    <row r="113" spans="1:14" ht="16.5" customHeight="1">
      <c r="A113" s="120"/>
      <c r="B113" s="133"/>
      <c r="C113" s="121"/>
      <c r="D113" s="9" t="str">
        <f t="shared" si="6"/>
        <v/>
      </c>
      <c r="E113" s="52" t="s">
        <v>108</v>
      </c>
      <c r="F113" s="52"/>
      <c r="G113" s="84"/>
      <c r="H113" s="103"/>
      <c r="I113" s="82"/>
      <c r="J113" s="103"/>
      <c r="K113" s="10"/>
      <c r="L113" s="11"/>
      <c r="M113" s="170"/>
      <c r="N113" s="171"/>
    </row>
    <row r="114" spans="1:14" ht="16.5" customHeight="1">
      <c r="A114" s="114" t="s">
        <v>262</v>
      </c>
      <c r="B114" s="76" t="s">
        <v>299</v>
      </c>
      <c r="C114" s="66"/>
      <c r="D114" s="9" t="str">
        <f t="shared" si="6"/>
        <v/>
      </c>
      <c r="E114" s="66" t="s">
        <v>434</v>
      </c>
      <c r="F114" s="103"/>
      <c r="G114" s="78" t="s">
        <v>436</v>
      </c>
      <c r="H114" s="173"/>
      <c r="I114" s="174" t="s">
        <v>438</v>
      </c>
      <c r="J114" s="90"/>
      <c r="K114" s="10" t="s">
        <v>2</v>
      </c>
      <c r="L114" s="139"/>
      <c r="M114" s="172" t="s">
        <v>315</v>
      </c>
      <c r="N114" s="172"/>
    </row>
    <row r="115" spans="1:14" ht="16.5" customHeight="1">
      <c r="A115" s="117">
        <f>A17</f>
        <v>45042</v>
      </c>
      <c r="B115" s="76" t="s">
        <v>15</v>
      </c>
      <c r="C115" s="66">
        <v>8</v>
      </c>
      <c r="D115" s="9" t="str">
        <f t="shared" si="6"/>
        <v>公斤</v>
      </c>
      <c r="E115" s="102" t="s">
        <v>435</v>
      </c>
      <c r="F115" s="101">
        <v>1</v>
      </c>
      <c r="G115" s="78" t="s">
        <v>437</v>
      </c>
      <c r="H115" s="101">
        <v>4</v>
      </c>
      <c r="I115" s="84" t="s">
        <v>258</v>
      </c>
      <c r="J115" s="83">
        <v>6</v>
      </c>
      <c r="K115" s="13" t="s">
        <v>14</v>
      </c>
      <c r="L115" s="140">
        <v>7</v>
      </c>
      <c r="M115" s="175" t="s">
        <v>206</v>
      </c>
      <c r="N115" s="172">
        <v>1</v>
      </c>
    </row>
    <row r="116" spans="1:14" ht="16.5" customHeight="1">
      <c r="A116" s="119"/>
      <c r="B116" s="130" t="s">
        <v>18</v>
      </c>
      <c r="C116" s="66">
        <v>3</v>
      </c>
      <c r="D116" s="9" t="str">
        <f t="shared" si="6"/>
        <v>公斤</v>
      </c>
      <c r="E116" s="66" t="s">
        <v>158</v>
      </c>
      <c r="F116" s="101">
        <v>2</v>
      </c>
      <c r="G116" s="79" t="s">
        <v>363</v>
      </c>
      <c r="H116" s="83"/>
      <c r="I116" s="84" t="s">
        <v>227</v>
      </c>
      <c r="J116" s="83">
        <v>0.5</v>
      </c>
      <c r="K116" s="79" t="s">
        <v>390</v>
      </c>
      <c r="L116" s="76">
        <v>0.05</v>
      </c>
      <c r="M116" s="175"/>
      <c r="N116" s="172"/>
    </row>
    <row r="117" spans="1:14" ht="16.5" customHeight="1">
      <c r="A117" s="119"/>
      <c r="B117" s="132"/>
      <c r="C117" s="102"/>
      <c r="D117" s="9" t="str">
        <f t="shared" si="6"/>
        <v/>
      </c>
      <c r="E117" s="66" t="s">
        <v>293</v>
      </c>
      <c r="F117" s="101"/>
      <c r="G117" s="79"/>
      <c r="H117" s="76"/>
      <c r="I117" s="79" t="s">
        <v>390</v>
      </c>
      <c r="J117" s="76">
        <v>0.05</v>
      </c>
      <c r="K117" s="10"/>
      <c r="L117" s="139"/>
      <c r="M117" s="175" t="s">
        <v>205</v>
      </c>
      <c r="N117" s="172">
        <v>2</v>
      </c>
    </row>
    <row r="118" spans="1:14" ht="16.5" customHeight="1">
      <c r="A118" s="119"/>
      <c r="B118" s="132"/>
      <c r="C118" s="102"/>
      <c r="D118" s="9" t="str">
        <f t="shared" si="6"/>
        <v/>
      </c>
      <c r="E118" s="79" t="s">
        <v>390</v>
      </c>
      <c r="F118" s="76">
        <v>0.05</v>
      </c>
      <c r="G118" s="79"/>
      <c r="H118" s="76"/>
      <c r="I118" s="79"/>
      <c r="J118" s="101"/>
      <c r="K118" s="10"/>
      <c r="L118" s="139"/>
      <c r="M118" s="175" t="s">
        <v>439</v>
      </c>
      <c r="N118" s="172"/>
    </row>
    <row r="119" spans="1:14" ht="16.5" customHeight="1">
      <c r="A119" s="120"/>
      <c r="B119" s="133"/>
      <c r="C119" s="121"/>
      <c r="D119" s="9" t="str">
        <f t="shared" si="6"/>
        <v/>
      </c>
      <c r="E119" s="102"/>
      <c r="F119" s="101"/>
      <c r="G119" s="79"/>
      <c r="H119" s="76"/>
      <c r="I119" s="84"/>
      <c r="J119" s="103"/>
      <c r="K119" s="10"/>
      <c r="L119" s="139"/>
      <c r="M119" s="175"/>
      <c r="N119" s="172"/>
    </row>
    <row r="120" spans="1:14" ht="16.5" customHeight="1">
      <c r="A120" s="114" t="s">
        <v>263</v>
      </c>
      <c r="B120" s="76" t="s">
        <v>1</v>
      </c>
      <c r="C120" s="66"/>
      <c r="D120" s="9" t="str">
        <f t="shared" si="6"/>
        <v/>
      </c>
      <c r="E120" s="66" t="s">
        <v>440</v>
      </c>
      <c r="F120" s="103"/>
      <c r="G120" s="82" t="s">
        <v>447</v>
      </c>
      <c r="H120" s="90"/>
      <c r="I120" s="113" t="s">
        <v>366</v>
      </c>
      <c r="J120" s="115"/>
      <c r="K120" s="10" t="s">
        <v>2</v>
      </c>
      <c r="L120" s="11"/>
      <c r="M120" s="33" t="s">
        <v>103</v>
      </c>
      <c r="N120" s="24"/>
    </row>
    <row r="121" spans="1:14" ht="16.5" customHeight="1">
      <c r="A121" s="117">
        <f>A18</f>
        <v>45043</v>
      </c>
      <c r="B121" s="76" t="s">
        <v>15</v>
      </c>
      <c r="C121" s="66">
        <v>7</v>
      </c>
      <c r="D121" s="9" t="str">
        <f t="shared" si="6"/>
        <v>公斤</v>
      </c>
      <c r="E121" s="102" t="s">
        <v>441</v>
      </c>
      <c r="F121" s="101">
        <v>1</v>
      </c>
      <c r="G121" s="77" t="s">
        <v>219</v>
      </c>
      <c r="H121" s="83">
        <v>0.2</v>
      </c>
      <c r="I121" s="113" t="s">
        <v>276</v>
      </c>
      <c r="J121" s="118">
        <v>3</v>
      </c>
      <c r="K121" s="13" t="s">
        <v>14</v>
      </c>
      <c r="L121" s="14">
        <v>7</v>
      </c>
      <c r="M121" s="79" t="s">
        <v>104</v>
      </c>
      <c r="N121" s="80">
        <v>2</v>
      </c>
    </row>
    <row r="122" spans="1:14" ht="16.5" customHeight="1">
      <c r="A122" s="119"/>
      <c r="B122" s="130" t="s">
        <v>18</v>
      </c>
      <c r="C122" s="66">
        <v>3</v>
      </c>
      <c r="D122" s="9" t="str">
        <f t="shared" si="6"/>
        <v>公斤</v>
      </c>
      <c r="E122" s="66" t="s">
        <v>53</v>
      </c>
      <c r="F122" s="101">
        <v>3.5</v>
      </c>
      <c r="G122" s="82" t="s">
        <v>193</v>
      </c>
      <c r="H122" s="83">
        <v>5</v>
      </c>
      <c r="I122" s="79" t="s">
        <v>367</v>
      </c>
      <c r="J122" s="101">
        <v>1</v>
      </c>
      <c r="K122" s="79" t="s">
        <v>390</v>
      </c>
      <c r="L122" s="76">
        <v>0.05</v>
      </c>
      <c r="M122" s="79" t="s">
        <v>32</v>
      </c>
      <c r="N122" s="80">
        <v>1</v>
      </c>
    </row>
    <row r="123" spans="1:14" ht="16.5" customHeight="1">
      <c r="A123" s="119"/>
      <c r="B123" s="132"/>
      <c r="C123" s="102"/>
      <c r="D123" s="9" t="str">
        <f t="shared" si="6"/>
        <v/>
      </c>
      <c r="E123" s="79" t="s">
        <v>390</v>
      </c>
      <c r="F123" s="76">
        <v>0.05</v>
      </c>
      <c r="G123" s="82" t="s">
        <v>443</v>
      </c>
      <c r="H123" s="83">
        <v>0.5</v>
      </c>
      <c r="I123" s="79" t="s">
        <v>390</v>
      </c>
      <c r="J123" s="76">
        <v>0.05</v>
      </c>
      <c r="K123" s="10"/>
      <c r="L123" s="11"/>
      <c r="M123" s="79"/>
      <c r="N123" s="80"/>
    </row>
    <row r="124" spans="1:14" ht="16.5" customHeight="1">
      <c r="A124" s="119"/>
      <c r="B124" s="132"/>
      <c r="C124" s="102"/>
      <c r="D124" s="9" t="str">
        <f t="shared" si="6"/>
        <v/>
      </c>
      <c r="E124" s="102" t="s">
        <v>33</v>
      </c>
      <c r="F124" s="101">
        <v>0.5</v>
      </c>
      <c r="G124" s="79" t="s">
        <v>390</v>
      </c>
      <c r="H124" s="76">
        <v>0.05</v>
      </c>
      <c r="I124" s="79"/>
      <c r="J124" s="101"/>
      <c r="K124" s="10"/>
      <c r="L124" s="11"/>
      <c r="M124" s="79"/>
      <c r="N124" s="116"/>
    </row>
    <row r="125" spans="1:14" ht="16.5" customHeight="1">
      <c r="A125" s="120"/>
      <c r="B125" s="133"/>
      <c r="C125" s="121"/>
      <c r="D125" s="9" t="str">
        <f t="shared" si="6"/>
        <v/>
      </c>
      <c r="E125" s="137" t="s">
        <v>442</v>
      </c>
      <c r="F125" s="103"/>
      <c r="G125" s="84"/>
      <c r="H125" s="103"/>
      <c r="I125" s="88"/>
      <c r="J125" s="103"/>
      <c r="K125" s="10"/>
      <c r="L125" s="11"/>
      <c r="M125" s="84"/>
      <c r="N125" s="116"/>
    </row>
    <row r="126" spans="1:14" ht="16.5" customHeight="1">
      <c r="A126" s="114" t="s">
        <v>264</v>
      </c>
      <c r="B126" s="76" t="s">
        <v>307</v>
      </c>
      <c r="C126" s="66"/>
      <c r="D126" s="9" t="str">
        <f t="shared" si="6"/>
        <v/>
      </c>
      <c r="E126" s="66" t="s">
        <v>444</v>
      </c>
      <c r="F126" s="103"/>
      <c r="G126" s="79" t="s">
        <v>375</v>
      </c>
      <c r="H126" s="103"/>
      <c r="I126" s="113" t="s">
        <v>329</v>
      </c>
      <c r="J126" s="115"/>
      <c r="K126" s="10" t="s">
        <v>2</v>
      </c>
      <c r="L126" s="11"/>
      <c r="M126" s="33" t="s">
        <v>95</v>
      </c>
      <c r="N126" s="24"/>
    </row>
    <row r="127" spans="1:14" ht="16.5" customHeight="1">
      <c r="A127" s="117">
        <f>A19</f>
        <v>45044</v>
      </c>
      <c r="B127" s="76" t="s">
        <v>15</v>
      </c>
      <c r="C127" s="66">
        <v>10</v>
      </c>
      <c r="D127" s="9" t="str">
        <f t="shared" si="6"/>
        <v>公斤</v>
      </c>
      <c r="E127" s="102" t="s">
        <v>445</v>
      </c>
      <c r="F127" s="101">
        <v>6</v>
      </c>
      <c r="G127" s="79" t="s">
        <v>26</v>
      </c>
      <c r="H127" s="101">
        <v>1.8</v>
      </c>
      <c r="I127" s="113" t="s">
        <v>186</v>
      </c>
      <c r="J127" s="118">
        <v>1</v>
      </c>
      <c r="K127" s="13" t="s">
        <v>14</v>
      </c>
      <c r="L127" s="14">
        <v>7</v>
      </c>
      <c r="M127" s="79" t="s">
        <v>96</v>
      </c>
      <c r="N127" s="80">
        <v>4</v>
      </c>
    </row>
    <row r="128" spans="1:14" ht="16.5" customHeight="1">
      <c r="A128" s="119"/>
      <c r="B128" s="130" t="s">
        <v>308</v>
      </c>
      <c r="C128" s="66">
        <v>0.1</v>
      </c>
      <c r="D128" s="9" t="str">
        <f t="shared" si="6"/>
        <v>公斤</v>
      </c>
      <c r="E128" s="66" t="s">
        <v>158</v>
      </c>
      <c r="F128" s="101">
        <v>3</v>
      </c>
      <c r="G128" s="79" t="s">
        <v>158</v>
      </c>
      <c r="H128" s="76">
        <v>5</v>
      </c>
      <c r="I128" s="82" t="s">
        <v>136</v>
      </c>
      <c r="J128" s="83">
        <v>1</v>
      </c>
      <c r="K128" s="79" t="s">
        <v>390</v>
      </c>
      <c r="L128" s="76">
        <v>0.05</v>
      </c>
      <c r="M128" s="79" t="s">
        <v>33</v>
      </c>
      <c r="N128" s="80">
        <v>0.5</v>
      </c>
    </row>
    <row r="129" spans="1:14" ht="16.5" customHeight="1">
      <c r="A129" s="119"/>
      <c r="B129" s="132"/>
      <c r="C129" s="102"/>
      <c r="D129" s="9" t="str">
        <f t="shared" si="6"/>
        <v/>
      </c>
      <c r="E129" s="102" t="s">
        <v>227</v>
      </c>
      <c r="F129" s="101">
        <v>0.5</v>
      </c>
      <c r="G129" s="79" t="s">
        <v>443</v>
      </c>
      <c r="H129" s="76">
        <v>1</v>
      </c>
      <c r="I129" s="79" t="s">
        <v>446</v>
      </c>
      <c r="J129" s="76">
        <v>3</v>
      </c>
      <c r="K129" s="10"/>
      <c r="L129" s="11"/>
      <c r="M129" s="79" t="s">
        <v>27</v>
      </c>
      <c r="N129" s="80">
        <v>0.01</v>
      </c>
    </row>
    <row r="130" spans="1:14" ht="16.5" customHeight="1">
      <c r="A130" s="119"/>
      <c r="B130" s="132"/>
      <c r="C130" s="102"/>
      <c r="D130" s="9" t="str">
        <f t="shared" si="6"/>
        <v/>
      </c>
      <c r="E130" s="79" t="s">
        <v>390</v>
      </c>
      <c r="F130" s="76">
        <v>0.05</v>
      </c>
      <c r="G130" s="102" t="s">
        <v>376</v>
      </c>
      <c r="H130" s="101">
        <v>0.01</v>
      </c>
      <c r="I130" s="79" t="s">
        <v>27</v>
      </c>
      <c r="J130" s="76">
        <v>0.05</v>
      </c>
      <c r="K130" s="10"/>
      <c r="L130" s="11"/>
      <c r="M130" s="79"/>
      <c r="N130" s="80"/>
    </row>
    <row r="131" spans="1:14" ht="16.5" customHeight="1">
      <c r="A131" s="120"/>
      <c r="B131" s="133"/>
      <c r="C131" s="121"/>
      <c r="D131" s="9" t="str">
        <f t="shared" si="6"/>
        <v/>
      </c>
      <c r="E131" s="121"/>
      <c r="F131" s="103"/>
      <c r="G131" s="84"/>
      <c r="H131" s="103"/>
      <c r="I131" s="88"/>
      <c r="J131" s="103"/>
      <c r="K131" s="10"/>
      <c r="L131" s="11"/>
      <c r="M131" s="84"/>
      <c r="N131" s="116"/>
    </row>
    <row r="132" spans="1:14" ht="16.5" customHeight="1">
      <c r="A132" s="114" t="s">
        <v>121</v>
      </c>
      <c r="B132" s="76" t="s">
        <v>143</v>
      </c>
      <c r="C132" s="66"/>
      <c r="D132" s="9" t="str">
        <f t="shared" si="6"/>
        <v/>
      </c>
      <c r="E132" s="66" t="s">
        <v>160</v>
      </c>
      <c r="F132" s="103"/>
      <c r="G132" s="79" t="s">
        <v>217</v>
      </c>
      <c r="H132" s="103"/>
      <c r="I132" s="113" t="s">
        <v>162</v>
      </c>
      <c r="J132" s="115"/>
      <c r="K132" s="10" t="s">
        <v>2</v>
      </c>
      <c r="L132" s="11"/>
      <c r="M132" s="79" t="s">
        <v>30</v>
      </c>
      <c r="N132" s="80"/>
    </row>
    <row r="133" spans="1:14" ht="16.5" customHeight="1">
      <c r="A133" s="117" t="e">
        <f>#REF!</f>
        <v>#REF!</v>
      </c>
      <c r="B133" s="76" t="s">
        <v>15</v>
      </c>
      <c r="C133" s="66">
        <v>10</v>
      </c>
      <c r="D133" s="9" t="str">
        <f t="shared" si="6"/>
        <v>公斤</v>
      </c>
      <c r="E133" s="102" t="s">
        <v>77</v>
      </c>
      <c r="F133" s="101">
        <v>6</v>
      </c>
      <c r="G133" s="79" t="s">
        <v>135</v>
      </c>
      <c r="H133" s="101">
        <v>1</v>
      </c>
      <c r="I133" s="113" t="s">
        <v>161</v>
      </c>
      <c r="J133" s="118">
        <v>0.2</v>
      </c>
      <c r="K133" s="13" t="s">
        <v>14</v>
      </c>
      <c r="L133" s="14">
        <v>7</v>
      </c>
      <c r="M133" s="123" t="s">
        <v>31</v>
      </c>
      <c r="N133" s="80">
        <v>2</v>
      </c>
    </row>
    <row r="134" spans="1:14" ht="16.5" customHeight="1">
      <c r="A134" s="119"/>
      <c r="B134" s="134" t="s">
        <v>144</v>
      </c>
      <c r="C134" s="66">
        <v>0.4</v>
      </c>
      <c r="D134" s="9" t="str">
        <f t="shared" si="6"/>
        <v>公斤</v>
      </c>
      <c r="E134" s="66" t="s">
        <v>53</v>
      </c>
      <c r="F134" s="101">
        <v>3.5</v>
      </c>
      <c r="G134" s="79" t="s">
        <v>158</v>
      </c>
      <c r="H134" s="83">
        <v>5</v>
      </c>
      <c r="I134" s="82" t="s">
        <v>163</v>
      </c>
      <c r="J134" s="83">
        <v>5</v>
      </c>
      <c r="K134" s="10" t="s">
        <v>16</v>
      </c>
      <c r="L134" s="11">
        <v>0.05</v>
      </c>
      <c r="M134" s="79" t="s">
        <v>32</v>
      </c>
      <c r="N134" s="80">
        <v>1</v>
      </c>
    </row>
    <row r="135" spans="1:14" ht="16.5" customHeight="1">
      <c r="A135" s="119"/>
      <c r="B135" s="132"/>
      <c r="C135" s="102"/>
      <c r="D135" s="9" t="str">
        <f t="shared" si="6"/>
        <v/>
      </c>
      <c r="E135" s="102" t="s">
        <v>25</v>
      </c>
      <c r="F135" s="101">
        <v>0.05</v>
      </c>
      <c r="G135" s="79" t="s">
        <v>138</v>
      </c>
      <c r="H135" s="76">
        <v>1</v>
      </c>
      <c r="I135" s="82" t="s">
        <v>16</v>
      </c>
      <c r="J135" s="83">
        <v>0.05</v>
      </c>
      <c r="K135" s="10"/>
      <c r="L135" s="11"/>
      <c r="M135" s="79"/>
      <c r="N135" s="116"/>
    </row>
    <row r="136" spans="1:14" ht="16.5" customHeight="1">
      <c r="A136" s="119"/>
      <c r="B136" s="132"/>
      <c r="C136" s="102"/>
      <c r="D136" s="9" t="str">
        <f t="shared" si="6"/>
        <v/>
      </c>
      <c r="E136" s="102" t="s">
        <v>35</v>
      </c>
      <c r="F136" s="101">
        <v>0.5</v>
      </c>
      <c r="G136" s="79" t="s">
        <v>16</v>
      </c>
      <c r="H136" s="76">
        <v>0.05</v>
      </c>
      <c r="I136" s="79" t="s">
        <v>164</v>
      </c>
      <c r="J136" s="101">
        <v>0.5</v>
      </c>
      <c r="K136" s="10"/>
      <c r="L136" s="11"/>
      <c r="M136" s="79"/>
      <c r="N136" s="116"/>
    </row>
    <row r="137" spans="1:14" ht="16.5" customHeight="1">
      <c r="A137" s="120"/>
      <c r="B137" s="133"/>
      <c r="C137" s="121"/>
      <c r="D137" s="9" t="str">
        <f t="shared" si="6"/>
        <v/>
      </c>
      <c r="E137" s="121"/>
      <c r="F137" s="103"/>
      <c r="G137" s="84"/>
      <c r="H137" s="103"/>
      <c r="I137" s="88"/>
      <c r="J137" s="103"/>
      <c r="K137" s="10"/>
      <c r="L137" s="11"/>
      <c r="M137" s="84"/>
      <c r="N137" s="116"/>
    </row>
    <row r="138" spans="1:14" ht="16.5" customHeight="1">
      <c r="A138" s="114" t="s">
        <v>154</v>
      </c>
      <c r="B138" s="138" t="s">
        <v>155</v>
      </c>
      <c r="C138" s="154"/>
      <c r="D138" s="9" t="str">
        <f t="shared" si="6"/>
        <v/>
      </c>
      <c r="E138" s="66" t="s">
        <v>40</v>
      </c>
      <c r="F138" s="87"/>
      <c r="G138" s="79" t="s">
        <v>165</v>
      </c>
      <c r="H138" s="103"/>
      <c r="I138" s="113" t="s">
        <v>210</v>
      </c>
      <c r="J138" s="115"/>
      <c r="K138" s="10" t="s">
        <v>2</v>
      </c>
      <c r="L138" s="11"/>
      <c r="M138" s="79" t="s">
        <v>168</v>
      </c>
      <c r="N138" s="116"/>
    </row>
    <row r="139" spans="1:14" ht="16.5" customHeight="1">
      <c r="A139" s="117" t="e">
        <f>#REF!</f>
        <v>#REF!</v>
      </c>
      <c r="B139" s="76" t="s">
        <v>156</v>
      </c>
      <c r="C139" s="66">
        <v>4</v>
      </c>
      <c r="D139" s="9" t="str">
        <f t="shared" si="6"/>
        <v>公斤</v>
      </c>
      <c r="E139" s="66" t="s">
        <v>40</v>
      </c>
      <c r="F139" s="76">
        <v>6</v>
      </c>
      <c r="G139" s="79" t="s">
        <v>166</v>
      </c>
      <c r="H139" s="101">
        <v>3</v>
      </c>
      <c r="I139" s="79" t="s">
        <v>48</v>
      </c>
      <c r="J139" s="83">
        <v>5</v>
      </c>
      <c r="K139" s="13" t="s">
        <v>14</v>
      </c>
      <c r="L139" s="14">
        <v>7</v>
      </c>
      <c r="M139" s="79" t="s">
        <v>26</v>
      </c>
      <c r="N139" s="80">
        <v>1</v>
      </c>
    </row>
    <row r="140" spans="1:14" ht="16.5" customHeight="1">
      <c r="A140" s="119"/>
      <c r="B140" s="130"/>
      <c r="C140" s="66"/>
      <c r="D140" s="9" t="str">
        <f t="shared" si="6"/>
        <v/>
      </c>
      <c r="E140" s="66"/>
      <c r="F140" s="101"/>
      <c r="G140" s="79" t="s">
        <v>167</v>
      </c>
      <c r="H140" s="83">
        <v>2</v>
      </c>
      <c r="I140" s="82" t="s">
        <v>16</v>
      </c>
      <c r="J140" s="83">
        <v>0.05</v>
      </c>
      <c r="K140" s="10" t="s">
        <v>16</v>
      </c>
      <c r="L140" s="11">
        <v>0.05</v>
      </c>
      <c r="M140" s="79" t="s">
        <v>169</v>
      </c>
      <c r="N140" s="116">
        <v>4</v>
      </c>
    </row>
    <row r="141" spans="1:14" ht="16.5" customHeight="1">
      <c r="A141" s="119"/>
      <c r="B141" s="132"/>
      <c r="C141" s="102"/>
      <c r="D141" s="9" t="str">
        <f t="shared" si="6"/>
        <v/>
      </c>
      <c r="E141" s="102"/>
      <c r="F141" s="101"/>
      <c r="G141" s="79" t="s">
        <v>16</v>
      </c>
      <c r="H141" s="76">
        <v>0.05</v>
      </c>
      <c r="I141" s="79" t="s">
        <v>33</v>
      </c>
      <c r="J141" s="101">
        <v>1</v>
      </c>
      <c r="K141" s="10"/>
      <c r="L141" s="11"/>
      <c r="M141" s="82" t="s">
        <v>170</v>
      </c>
      <c r="N141" s="83">
        <v>0.01</v>
      </c>
    </row>
    <row r="142" spans="1:14" ht="16.5" customHeight="1">
      <c r="A142" s="119"/>
      <c r="B142" s="132"/>
      <c r="C142" s="102"/>
      <c r="D142" s="9" t="str">
        <f t="shared" si="6"/>
        <v/>
      </c>
      <c r="E142" s="102"/>
      <c r="F142" s="101"/>
      <c r="G142" s="79"/>
      <c r="H142" s="76"/>
      <c r="I142" s="79"/>
      <c r="J142" s="101"/>
      <c r="K142" s="10"/>
      <c r="L142" s="11"/>
      <c r="M142" s="79" t="s">
        <v>81</v>
      </c>
      <c r="N142" s="101">
        <v>1</v>
      </c>
    </row>
    <row r="143" spans="1:14" ht="16.5" customHeight="1">
      <c r="A143" s="120"/>
      <c r="B143" s="133"/>
      <c r="C143" s="121"/>
      <c r="D143" s="9" t="str">
        <f t="shared" si="6"/>
        <v/>
      </c>
      <c r="E143" s="121"/>
      <c r="F143" s="103"/>
      <c r="G143" s="84"/>
      <c r="H143" s="103"/>
      <c r="I143" s="88"/>
      <c r="J143" s="103"/>
      <c r="K143" s="10"/>
      <c r="L143" s="11"/>
      <c r="M143" s="84" t="s">
        <v>158</v>
      </c>
      <c r="N143" s="116">
        <v>2</v>
      </c>
    </row>
    <row r="144" spans="1:14" ht="16.5" customHeight="1">
      <c r="A144" s="114" t="s">
        <v>132</v>
      </c>
      <c r="B144" s="76" t="s">
        <v>67</v>
      </c>
      <c r="C144" s="66"/>
      <c r="D144" s="59" t="str">
        <f t="shared" si="6"/>
        <v/>
      </c>
      <c r="E144" s="65" t="s">
        <v>173</v>
      </c>
      <c r="F144" s="103"/>
      <c r="G144" s="79" t="s">
        <v>99</v>
      </c>
      <c r="H144" s="103"/>
      <c r="I144" s="113" t="s">
        <v>171</v>
      </c>
      <c r="J144" s="115"/>
      <c r="K144" s="10" t="s">
        <v>2</v>
      </c>
      <c r="L144" s="11"/>
      <c r="M144" s="17" t="s">
        <v>54</v>
      </c>
      <c r="N144" s="24"/>
    </row>
    <row r="145" spans="1:20" ht="16.5" customHeight="1">
      <c r="A145" s="117" t="e">
        <f>#REF!</f>
        <v>#REF!</v>
      </c>
      <c r="B145" s="76" t="s">
        <v>15</v>
      </c>
      <c r="C145" s="66">
        <v>10</v>
      </c>
      <c r="D145" s="59" t="str">
        <f t="shared" si="6"/>
        <v>公斤</v>
      </c>
      <c r="E145" s="102" t="s">
        <v>113</v>
      </c>
      <c r="F145" s="101">
        <v>6</v>
      </c>
      <c r="G145" s="79" t="s">
        <v>38</v>
      </c>
      <c r="H145" s="76">
        <v>5</v>
      </c>
      <c r="I145" s="113" t="s">
        <v>135</v>
      </c>
      <c r="J145" s="118">
        <v>1</v>
      </c>
      <c r="K145" s="13" t="s">
        <v>14</v>
      </c>
      <c r="L145" s="14">
        <v>7</v>
      </c>
      <c r="M145" s="79" t="s">
        <v>48</v>
      </c>
      <c r="N145" s="80">
        <v>3</v>
      </c>
    </row>
    <row r="146" spans="1:20" ht="16.5" customHeight="1">
      <c r="A146" s="119"/>
      <c r="B146" s="130"/>
      <c r="C146" s="66"/>
      <c r="D146" s="9"/>
      <c r="E146" s="66" t="s">
        <v>174</v>
      </c>
      <c r="F146" s="101">
        <v>3.5</v>
      </c>
      <c r="G146" s="47" t="s">
        <v>39</v>
      </c>
      <c r="H146" s="76"/>
      <c r="I146" s="82" t="s">
        <v>172</v>
      </c>
      <c r="J146" s="83">
        <v>6</v>
      </c>
      <c r="K146" s="10" t="s">
        <v>16</v>
      </c>
      <c r="L146" s="11">
        <v>0.05</v>
      </c>
      <c r="M146" s="79" t="s">
        <v>35</v>
      </c>
      <c r="N146" s="80">
        <v>0.5</v>
      </c>
    </row>
    <row r="147" spans="1:20" ht="16.5" customHeight="1">
      <c r="A147" s="119"/>
      <c r="B147" s="132"/>
      <c r="C147" s="102"/>
      <c r="D147" s="9" t="str">
        <f t="shared" si="6"/>
        <v/>
      </c>
      <c r="E147" s="102" t="s">
        <v>25</v>
      </c>
      <c r="F147" s="101">
        <v>0.05</v>
      </c>
      <c r="G147" s="79" t="s">
        <v>16</v>
      </c>
      <c r="H147" s="76">
        <v>0.05</v>
      </c>
      <c r="I147" s="79" t="s">
        <v>33</v>
      </c>
      <c r="J147" s="101">
        <v>0.5</v>
      </c>
      <c r="K147" s="10"/>
      <c r="L147" s="11"/>
      <c r="M147" s="79" t="s">
        <v>46</v>
      </c>
      <c r="N147" s="80">
        <v>0.01</v>
      </c>
    </row>
    <row r="148" spans="1:20" ht="16.5" customHeight="1">
      <c r="A148" s="119"/>
      <c r="B148" s="132"/>
      <c r="C148" s="102"/>
      <c r="D148" s="9" t="str">
        <f t="shared" si="6"/>
        <v/>
      </c>
      <c r="E148" s="18" t="s">
        <v>175</v>
      </c>
      <c r="F148" s="101"/>
      <c r="G148" s="79"/>
      <c r="H148" s="76"/>
      <c r="I148" s="82" t="s">
        <v>16</v>
      </c>
      <c r="J148" s="83">
        <v>0.05</v>
      </c>
      <c r="K148" s="10"/>
      <c r="L148" s="11"/>
      <c r="M148" s="79" t="s">
        <v>65</v>
      </c>
      <c r="N148" s="80">
        <v>1</v>
      </c>
    </row>
    <row r="149" spans="1:20" ht="16.5" customHeight="1">
      <c r="A149" s="120"/>
      <c r="B149" s="133"/>
      <c r="C149" s="121"/>
      <c r="D149" s="9" t="str">
        <f t="shared" si="6"/>
        <v/>
      </c>
      <c r="E149" s="121"/>
      <c r="F149" s="103"/>
      <c r="G149" s="84"/>
      <c r="H149" s="103"/>
      <c r="I149" s="82"/>
      <c r="J149" s="83"/>
      <c r="K149" s="10"/>
      <c r="L149" s="11"/>
      <c r="M149" s="84"/>
      <c r="N149" s="116"/>
    </row>
    <row r="150" spans="1:20" ht="16.5" customHeight="1">
      <c r="A150" s="114" t="s">
        <v>139</v>
      </c>
      <c r="B150" s="76" t="s">
        <v>1</v>
      </c>
      <c r="C150" s="66"/>
      <c r="D150" s="9" t="str">
        <f t="shared" si="6"/>
        <v/>
      </c>
      <c r="E150" s="66" t="s">
        <v>176</v>
      </c>
      <c r="F150" s="103"/>
      <c r="G150" s="79" t="s">
        <v>222</v>
      </c>
      <c r="H150" s="103"/>
      <c r="I150" s="113" t="s">
        <v>221</v>
      </c>
      <c r="J150" s="115"/>
      <c r="K150" s="10" t="s">
        <v>2</v>
      </c>
      <c r="L150" s="11"/>
      <c r="M150" s="79" t="s">
        <v>185</v>
      </c>
      <c r="N150" s="116"/>
    </row>
    <row r="151" spans="1:20" ht="16.5" customHeight="1">
      <c r="A151" s="117" t="e">
        <f>#REF!</f>
        <v>#REF!</v>
      </c>
      <c r="B151" s="76" t="s">
        <v>15</v>
      </c>
      <c r="C151" s="66">
        <v>7</v>
      </c>
      <c r="D151" s="9" t="str">
        <f t="shared" si="6"/>
        <v>公斤</v>
      </c>
      <c r="E151" s="66" t="s">
        <v>176</v>
      </c>
      <c r="F151" s="101">
        <v>9</v>
      </c>
      <c r="G151" s="79" t="s">
        <v>135</v>
      </c>
      <c r="H151" s="101">
        <v>1</v>
      </c>
      <c r="I151" s="113" t="s">
        <v>219</v>
      </c>
      <c r="J151" s="118">
        <v>0.3</v>
      </c>
      <c r="K151" s="13" t="s">
        <v>14</v>
      </c>
      <c r="L151" s="14">
        <v>7</v>
      </c>
      <c r="M151" s="79" t="s">
        <v>186</v>
      </c>
      <c r="N151" s="80">
        <v>0.1</v>
      </c>
    </row>
    <row r="152" spans="1:20" ht="16.5" customHeight="1">
      <c r="A152" s="119"/>
      <c r="B152" s="130" t="s">
        <v>18</v>
      </c>
      <c r="C152" s="66">
        <v>3</v>
      </c>
      <c r="D152" s="9" t="str">
        <f t="shared" si="6"/>
        <v>公斤</v>
      </c>
      <c r="E152" s="66"/>
      <c r="F152" s="101"/>
      <c r="G152" s="82" t="s">
        <v>97</v>
      </c>
      <c r="H152" s="83">
        <v>6</v>
      </c>
      <c r="I152" s="82" t="s">
        <v>158</v>
      </c>
      <c r="J152" s="83">
        <v>5</v>
      </c>
      <c r="K152" s="10" t="s">
        <v>16</v>
      </c>
      <c r="L152" s="11">
        <v>0.05</v>
      </c>
      <c r="M152" s="79" t="s">
        <v>187</v>
      </c>
      <c r="N152" s="116"/>
    </row>
    <row r="153" spans="1:20" ht="16.5" customHeight="1">
      <c r="A153" s="119"/>
      <c r="B153" s="132"/>
      <c r="C153" s="102"/>
      <c r="D153" s="9" t="str">
        <f t="shared" si="6"/>
        <v/>
      </c>
      <c r="E153" s="102"/>
      <c r="F153" s="101"/>
      <c r="G153" s="66" t="s">
        <v>138</v>
      </c>
      <c r="H153" s="76">
        <v>1</v>
      </c>
      <c r="I153" s="82" t="s">
        <v>16</v>
      </c>
      <c r="J153" s="83">
        <v>0.05</v>
      </c>
      <c r="K153" s="10"/>
      <c r="L153" s="11"/>
      <c r="M153" s="79" t="s">
        <v>27</v>
      </c>
      <c r="N153" s="116"/>
    </row>
    <row r="154" spans="1:20" ht="16.5" customHeight="1">
      <c r="A154" s="119"/>
      <c r="B154" s="132"/>
      <c r="C154" s="102"/>
      <c r="D154" s="9" t="str">
        <f t="shared" si="6"/>
        <v/>
      </c>
      <c r="E154" s="79"/>
      <c r="F154" s="87"/>
      <c r="G154" s="82" t="s">
        <v>123</v>
      </c>
      <c r="H154" s="83">
        <v>0.01</v>
      </c>
      <c r="I154" s="79" t="s">
        <v>33</v>
      </c>
      <c r="J154" s="101">
        <v>1</v>
      </c>
      <c r="K154" s="10"/>
      <c r="L154" s="11"/>
      <c r="M154" s="79"/>
      <c r="N154" s="116"/>
    </row>
    <row r="155" spans="1:20" ht="16.5" customHeight="1">
      <c r="A155" s="120"/>
      <c r="B155" s="133"/>
      <c r="C155" s="121"/>
      <c r="D155" s="9" t="str">
        <f t="shared" si="6"/>
        <v/>
      </c>
      <c r="E155" s="79"/>
      <c r="F155" s="76"/>
      <c r="G155" s="84"/>
      <c r="H155" s="103"/>
      <c r="I155" s="88"/>
      <c r="J155" s="103"/>
      <c r="K155" s="10"/>
      <c r="L155" s="11"/>
      <c r="M155" s="84"/>
      <c r="N155" s="116"/>
    </row>
    <row r="156" spans="1:20" s="34" customFormat="1" ht="16.2" customHeight="1">
      <c r="A156" s="34" t="s">
        <v>140</v>
      </c>
      <c r="B156" s="76" t="s">
        <v>177</v>
      </c>
      <c r="C156" s="66"/>
      <c r="D156" s="9" t="str">
        <f t="shared" si="6"/>
        <v/>
      </c>
      <c r="E156" s="79" t="s">
        <v>198</v>
      </c>
      <c r="F156" s="87"/>
      <c r="G156" s="79" t="s">
        <v>145</v>
      </c>
      <c r="H156" s="87"/>
      <c r="I156" s="161" t="s">
        <v>50</v>
      </c>
      <c r="J156" s="90"/>
      <c r="K156" s="10" t="s">
        <v>2</v>
      </c>
      <c r="L156" s="11"/>
      <c r="M156" s="79" t="s">
        <v>200</v>
      </c>
      <c r="N156" s="80"/>
      <c r="Q156" s="20"/>
      <c r="R156" s="20"/>
      <c r="S156" s="20"/>
      <c r="T156" s="20"/>
    </row>
    <row r="157" spans="1:20" s="34" customFormat="1" ht="16.2" customHeight="1">
      <c r="A157" s="153" t="e">
        <f>#REF!</f>
        <v>#REF!</v>
      </c>
      <c r="B157" s="124" t="s">
        <v>131</v>
      </c>
      <c r="C157" s="66">
        <v>5</v>
      </c>
      <c r="D157" s="9" t="str">
        <f t="shared" si="6"/>
        <v>公斤</v>
      </c>
      <c r="E157" s="10" t="s">
        <v>199</v>
      </c>
      <c r="F157" s="76">
        <v>6</v>
      </c>
      <c r="G157" s="79" t="s">
        <v>42</v>
      </c>
      <c r="H157" s="76">
        <v>2</v>
      </c>
      <c r="I157" s="122" t="s">
        <v>50</v>
      </c>
      <c r="J157" s="83">
        <v>2.5</v>
      </c>
      <c r="K157" s="13" t="s">
        <v>14</v>
      </c>
      <c r="L157" s="14">
        <v>7</v>
      </c>
      <c r="M157" s="47" t="s">
        <v>45</v>
      </c>
      <c r="N157" s="47">
        <v>1</v>
      </c>
      <c r="Q157" s="20"/>
      <c r="R157" s="20"/>
      <c r="S157" s="20"/>
      <c r="T157" s="20"/>
    </row>
    <row r="158" spans="1:20" s="34" customFormat="1" ht="16.2" customHeight="1">
      <c r="B158" s="76"/>
      <c r="C158" s="66"/>
      <c r="D158" s="9" t="str">
        <f t="shared" si="6"/>
        <v/>
      </c>
      <c r="E158" s="79"/>
      <c r="F158" s="76"/>
      <c r="G158" s="79" t="s">
        <v>47</v>
      </c>
      <c r="H158" s="76">
        <v>2</v>
      </c>
      <c r="I158" s="18"/>
      <c r="J158" s="76"/>
      <c r="K158" s="10" t="s">
        <v>16</v>
      </c>
      <c r="L158" s="11">
        <v>0.05</v>
      </c>
      <c r="M158" s="79" t="s">
        <v>51</v>
      </c>
      <c r="N158" s="80">
        <v>2</v>
      </c>
      <c r="Q158" s="20"/>
      <c r="R158" s="20"/>
      <c r="S158" s="20"/>
      <c r="T158" s="20"/>
    </row>
    <row r="159" spans="1:20" s="34" customFormat="1" ht="16.2" customHeight="1">
      <c r="B159" s="76"/>
      <c r="C159" s="66"/>
      <c r="D159" s="9"/>
      <c r="E159" s="79"/>
      <c r="F159" s="76"/>
      <c r="G159" s="79" t="s">
        <v>126</v>
      </c>
      <c r="H159" s="76">
        <v>2</v>
      </c>
      <c r="I159" s="18"/>
      <c r="J159" s="76"/>
      <c r="K159" s="10"/>
      <c r="L159" s="11"/>
      <c r="M159" s="79" t="s">
        <v>52</v>
      </c>
      <c r="N159" s="80">
        <v>2</v>
      </c>
      <c r="Q159" s="20"/>
      <c r="R159" s="20"/>
      <c r="S159" s="20"/>
      <c r="T159" s="20"/>
    </row>
    <row r="160" spans="1:20" s="34" customFormat="1" ht="16.2" customHeight="1">
      <c r="B160" s="76"/>
      <c r="C160" s="66"/>
      <c r="D160" s="9" t="str">
        <f t="shared" ref="D160:D173" si="8">IF(C160,"公斤","")</f>
        <v/>
      </c>
      <c r="E160" s="66"/>
      <c r="F160" s="101"/>
      <c r="G160" s="66" t="s">
        <v>105</v>
      </c>
      <c r="H160" s="101">
        <v>3</v>
      </c>
      <c r="I160" s="18"/>
      <c r="J160" s="76"/>
      <c r="K160" s="10"/>
      <c r="L160" s="11"/>
      <c r="M160" s="79" t="s">
        <v>128</v>
      </c>
      <c r="N160" s="80"/>
      <c r="Q160" s="20"/>
      <c r="R160" s="20"/>
      <c r="S160" s="20"/>
      <c r="T160" s="20"/>
    </row>
    <row r="161" spans="1:20" s="34" customFormat="1" ht="16.2" customHeight="1">
      <c r="B161" s="76"/>
      <c r="C161" s="66"/>
      <c r="D161" s="9" t="str">
        <f t="shared" si="8"/>
        <v/>
      </c>
      <c r="E161" s="102"/>
      <c r="F161" s="101"/>
      <c r="G161" s="102"/>
      <c r="H161" s="101"/>
      <c r="I161" s="18"/>
      <c r="J161" s="76"/>
      <c r="K161" s="10"/>
      <c r="L161" s="11"/>
      <c r="M161" s="79"/>
      <c r="N161" s="80"/>
      <c r="Q161" s="20"/>
      <c r="R161" s="20"/>
      <c r="S161" s="20"/>
      <c r="T161" s="20"/>
    </row>
    <row r="162" spans="1:20" s="34" customFormat="1" ht="16.2" customHeight="1">
      <c r="A162" s="142" t="s">
        <v>141</v>
      </c>
      <c r="B162" s="76" t="s">
        <v>1</v>
      </c>
      <c r="C162" s="66"/>
      <c r="D162" s="9" t="str">
        <f t="shared" si="8"/>
        <v/>
      </c>
      <c r="E162" s="66" t="s">
        <v>60</v>
      </c>
      <c r="F162" s="103"/>
      <c r="G162" s="79" t="s">
        <v>55</v>
      </c>
      <c r="H162" s="103"/>
      <c r="I162" s="113" t="s">
        <v>214</v>
      </c>
      <c r="J162" s="115"/>
      <c r="K162" s="10" t="s">
        <v>2</v>
      </c>
      <c r="L162" s="11"/>
      <c r="M162" s="79" t="s">
        <v>181</v>
      </c>
      <c r="N162" s="116"/>
      <c r="Q162" s="20"/>
      <c r="R162" s="20"/>
      <c r="S162" s="20"/>
      <c r="T162" s="20"/>
    </row>
    <row r="163" spans="1:20" s="34" customFormat="1" ht="16.2" customHeight="1">
      <c r="A163" s="153" t="e">
        <f>#REF!</f>
        <v>#REF!</v>
      </c>
      <c r="B163" s="76" t="s">
        <v>15</v>
      </c>
      <c r="C163" s="66">
        <v>7</v>
      </c>
      <c r="D163" s="9" t="str">
        <f t="shared" si="8"/>
        <v>公斤</v>
      </c>
      <c r="E163" s="102" t="s">
        <v>146</v>
      </c>
      <c r="F163" s="101">
        <v>6</v>
      </c>
      <c r="G163" s="79" t="s">
        <v>135</v>
      </c>
      <c r="H163" s="101">
        <v>1</v>
      </c>
      <c r="I163" s="113" t="s">
        <v>26</v>
      </c>
      <c r="J163" s="118">
        <v>1.2</v>
      </c>
      <c r="K163" s="13" t="s">
        <v>14</v>
      </c>
      <c r="L163" s="14">
        <v>7</v>
      </c>
      <c r="M163" s="79" t="s">
        <v>182</v>
      </c>
      <c r="N163" s="80">
        <v>0.1</v>
      </c>
      <c r="Q163" s="20"/>
      <c r="R163" s="20"/>
      <c r="S163" s="20"/>
      <c r="T163" s="20"/>
    </row>
    <row r="164" spans="1:20" s="34" customFormat="1" ht="16.2" customHeight="1">
      <c r="B164" s="76" t="s">
        <v>18</v>
      </c>
      <c r="C164" s="66">
        <v>3</v>
      </c>
      <c r="D164" s="9" t="str">
        <f t="shared" si="8"/>
        <v>公斤</v>
      </c>
      <c r="E164" s="66" t="s">
        <v>147</v>
      </c>
      <c r="F164" s="101">
        <v>3.5</v>
      </c>
      <c r="G164" s="79" t="s">
        <v>179</v>
      </c>
      <c r="H164" s="83">
        <v>1</v>
      </c>
      <c r="I164" s="82" t="s">
        <v>158</v>
      </c>
      <c r="J164" s="83">
        <v>6</v>
      </c>
      <c r="K164" s="10" t="s">
        <v>16</v>
      </c>
      <c r="L164" s="11">
        <v>0.05</v>
      </c>
      <c r="M164" s="79" t="s">
        <v>32</v>
      </c>
      <c r="N164" s="116">
        <v>1</v>
      </c>
      <c r="Q164" s="20"/>
      <c r="R164" s="20"/>
      <c r="S164" s="20"/>
      <c r="T164" s="20"/>
    </row>
    <row r="165" spans="1:20" s="34" customFormat="1" ht="16.2" customHeight="1">
      <c r="B165" s="101"/>
      <c r="C165" s="102"/>
      <c r="D165" s="9" t="str">
        <f t="shared" si="8"/>
        <v/>
      </c>
      <c r="E165" s="102" t="s">
        <v>25</v>
      </c>
      <c r="F165" s="101">
        <v>0.05</v>
      </c>
      <c r="G165" s="79" t="s">
        <v>123</v>
      </c>
      <c r="H165" s="76">
        <v>0.01</v>
      </c>
      <c r="I165" s="82" t="s">
        <v>16</v>
      </c>
      <c r="J165" s="83">
        <v>0.05</v>
      </c>
      <c r="K165" s="10"/>
      <c r="L165" s="11"/>
      <c r="M165" s="79" t="s">
        <v>183</v>
      </c>
      <c r="N165" s="116"/>
      <c r="Q165" s="20"/>
      <c r="R165" s="20"/>
      <c r="S165" s="20"/>
      <c r="T165" s="20"/>
    </row>
    <row r="166" spans="1:20" s="34" customFormat="1" ht="16.2" customHeight="1">
      <c r="B166" s="101"/>
      <c r="C166" s="102"/>
      <c r="D166" s="9" t="str">
        <f t="shared" si="8"/>
        <v/>
      </c>
      <c r="E166" s="102" t="s">
        <v>35</v>
      </c>
      <c r="F166" s="101">
        <v>0.5</v>
      </c>
      <c r="G166" s="79" t="s">
        <v>158</v>
      </c>
      <c r="H166" s="76">
        <v>3</v>
      </c>
      <c r="I166" s="79" t="s">
        <v>33</v>
      </c>
      <c r="J166" s="101">
        <v>1</v>
      </c>
      <c r="K166" s="10"/>
      <c r="L166" s="11"/>
      <c r="M166" s="79"/>
      <c r="N166" s="116"/>
      <c r="Q166" s="20"/>
      <c r="R166" s="20"/>
      <c r="S166" s="20"/>
      <c r="T166" s="20"/>
    </row>
    <row r="167" spans="1:20" s="34" customFormat="1" ht="16.2" customHeight="1">
      <c r="B167" s="103"/>
      <c r="C167" s="121"/>
      <c r="D167" s="9" t="str">
        <f t="shared" si="8"/>
        <v/>
      </c>
      <c r="E167" s="121" t="s">
        <v>148</v>
      </c>
      <c r="F167" s="103"/>
      <c r="G167" s="79" t="s">
        <v>16</v>
      </c>
      <c r="H167" s="76">
        <v>0.05</v>
      </c>
      <c r="I167" s="88"/>
      <c r="J167" s="103"/>
      <c r="K167" s="10"/>
      <c r="L167" s="11"/>
      <c r="M167" s="84"/>
      <c r="N167" s="116"/>
      <c r="Q167" s="20"/>
      <c r="R167" s="20"/>
      <c r="S167" s="20"/>
      <c r="T167" s="20"/>
    </row>
    <row r="168" spans="1:20" s="34" customFormat="1" ht="16.2" customHeight="1">
      <c r="A168" s="142" t="s">
        <v>142</v>
      </c>
      <c r="B168" s="76" t="s">
        <v>152</v>
      </c>
      <c r="C168" s="66"/>
      <c r="D168" s="9" t="str">
        <f t="shared" si="8"/>
        <v/>
      </c>
      <c r="E168" s="66" t="s">
        <v>149</v>
      </c>
      <c r="F168" s="103"/>
      <c r="G168" s="104" t="s">
        <v>192</v>
      </c>
      <c r="H168" s="103"/>
      <c r="I168" s="162" t="s">
        <v>194</v>
      </c>
      <c r="J168" s="115"/>
      <c r="K168" s="10" t="s">
        <v>2</v>
      </c>
      <c r="L168" s="11"/>
      <c r="M168" s="77" t="s">
        <v>111</v>
      </c>
      <c r="N168" s="80"/>
      <c r="Q168" s="20"/>
      <c r="R168" s="20"/>
      <c r="S168" s="20"/>
      <c r="T168" s="20"/>
    </row>
    <row r="169" spans="1:20" s="34" customFormat="1" ht="16.2" customHeight="1">
      <c r="A169" s="153" t="e">
        <f>#REF!</f>
        <v>#REF!</v>
      </c>
      <c r="B169" s="76" t="s">
        <v>15</v>
      </c>
      <c r="C169" s="66">
        <v>10</v>
      </c>
      <c r="D169" s="9" t="str">
        <f t="shared" si="8"/>
        <v>公斤</v>
      </c>
      <c r="E169" s="102" t="s">
        <v>113</v>
      </c>
      <c r="F169" s="101">
        <v>6</v>
      </c>
      <c r="G169" s="113" t="s">
        <v>84</v>
      </c>
      <c r="H169" s="118">
        <v>0.2</v>
      </c>
      <c r="I169" s="113" t="s">
        <v>135</v>
      </c>
      <c r="J169" s="118">
        <v>1</v>
      </c>
      <c r="K169" s="13" t="s">
        <v>14</v>
      </c>
      <c r="L169" s="14">
        <v>7</v>
      </c>
      <c r="M169" s="79" t="s">
        <v>45</v>
      </c>
      <c r="N169" s="80">
        <v>1</v>
      </c>
      <c r="Q169" s="20"/>
      <c r="R169" s="20"/>
      <c r="S169" s="20"/>
      <c r="T169" s="20"/>
    </row>
    <row r="170" spans="1:20" s="34" customFormat="1" ht="16.2" customHeight="1">
      <c r="B170" s="134" t="s">
        <v>153</v>
      </c>
      <c r="C170" s="66">
        <v>0.4</v>
      </c>
      <c r="D170" s="9" t="str">
        <f t="shared" si="8"/>
        <v>公斤</v>
      </c>
      <c r="E170" s="66" t="s">
        <v>190</v>
      </c>
      <c r="F170" s="101">
        <v>1.5</v>
      </c>
      <c r="G170" s="82" t="s">
        <v>193</v>
      </c>
      <c r="H170" s="83">
        <v>5</v>
      </c>
      <c r="I170" s="82" t="s">
        <v>195</v>
      </c>
      <c r="J170" s="83">
        <v>4</v>
      </c>
      <c r="K170" s="10" t="s">
        <v>16</v>
      </c>
      <c r="L170" s="11">
        <v>0.05</v>
      </c>
      <c r="M170" s="79" t="s">
        <v>48</v>
      </c>
      <c r="N170" s="80">
        <v>3</v>
      </c>
      <c r="Q170" s="20"/>
      <c r="R170" s="20"/>
      <c r="S170" s="20"/>
      <c r="T170" s="20"/>
    </row>
    <row r="171" spans="1:20" s="34" customFormat="1" ht="16.2" customHeight="1">
      <c r="B171" s="132"/>
      <c r="C171" s="102"/>
      <c r="D171" s="9" t="str">
        <f t="shared" si="8"/>
        <v/>
      </c>
      <c r="E171" s="102" t="s">
        <v>25</v>
      </c>
      <c r="F171" s="101">
        <v>0.05</v>
      </c>
      <c r="G171" s="82" t="s">
        <v>191</v>
      </c>
      <c r="H171" s="83">
        <v>0.05</v>
      </c>
      <c r="I171" s="82" t="s">
        <v>16</v>
      </c>
      <c r="J171" s="83">
        <v>0.05</v>
      </c>
      <c r="K171" s="10"/>
      <c r="L171" s="11"/>
      <c r="M171" s="79" t="s">
        <v>46</v>
      </c>
      <c r="N171" s="80">
        <v>0.01</v>
      </c>
      <c r="Q171" s="20"/>
      <c r="R171" s="20"/>
      <c r="S171" s="20"/>
      <c r="T171" s="20"/>
    </row>
    <row r="172" spans="1:20" s="34" customFormat="1" ht="16.2" customHeight="1">
      <c r="B172" s="132"/>
      <c r="C172" s="102"/>
      <c r="D172" s="9" t="str">
        <f t="shared" si="8"/>
        <v/>
      </c>
      <c r="E172" s="102"/>
      <c r="F172" s="101"/>
      <c r="G172" s="79" t="s">
        <v>85</v>
      </c>
      <c r="H172" s="101">
        <v>0.5</v>
      </c>
      <c r="I172" s="79" t="s">
        <v>33</v>
      </c>
      <c r="J172" s="101">
        <v>1</v>
      </c>
      <c r="K172" s="10"/>
      <c r="L172" s="11"/>
      <c r="M172" s="79"/>
      <c r="N172" s="116"/>
      <c r="Q172" s="20"/>
      <c r="R172" s="20"/>
      <c r="S172" s="20"/>
      <c r="T172" s="20"/>
    </row>
    <row r="173" spans="1:20" s="34" customFormat="1" ht="16.2" customHeight="1">
      <c r="B173" s="133"/>
      <c r="C173" s="121"/>
      <c r="D173" s="9" t="str">
        <f t="shared" si="8"/>
        <v/>
      </c>
      <c r="E173" s="121"/>
      <c r="F173" s="103"/>
      <c r="G173" s="82"/>
      <c r="H173" s="83"/>
      <c r="I173" s="88" t="s">
        <v>196</v>
      </c>
      <c r="J173" s="103"/>
      <c r="K173" s="10"/>
      <c r="L173" s="11"/>
      <c r="M173" s="84"/>
      <c r="N173" s="116"/>
      <c r="Q173" s="20"/>
      <c r="R173" s="20"/>
      <c r="S173" s="20"/>
      <c r="T173" s="20"/>
    </row>
  </sheetData>
  <mergeCells count="1">
    <mergeCell ref="B54:C54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20" orientation="landscape" r:id="rId1"/>
  <rowBreaks count="5" manualBreakCount="5">
    <brk id="27" max="13" man="1"/>
    <brk id="41" max="13" man="1"/>
    <brk id="71" max="13" man="1"/>
    <brk id="101" max="13" man="1"/>
    <brk id="131" max="13" man="1"/>
  </rowBreaks>
  <colBreaks count="1" manualBreakCount="1">
    <brk id="15" max="1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2"/>
  <sheetViews>
    <sheetView view="pageBreakPreview" zoomScale="130" zoomScaleNormal="120" zoomScaleSheetLayoutView="130" workbookViewId="0">
      <selection activeCell="B31" sqref="B31:D31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34" customWidth="1"/>
    <col min="6" max="6" width="12.6640625" style="34" customWidth="1"/>
    <col min="7" max="7" width="9" style="1" customWidth="1"/>
    <col min="8" max="8" width="12.6640625" style="1" customWidth="1"/>
    <col min="9" max="10" width="5.21875" style="1" customWidth="1"/>
    <col min="11" max="11" width="9.88671875" style="1" customWidth="1"/>
    <col min="12" max="12" width="12.88671875" style="7" customWidth="1"/>
    <col min="13" max="13" width="5.44140625" style="15" customWidth="1"/>
    <col min="14" max="14" width="5.33203125" style="20" customWidth="1"/>
    <col min="15" max="15" width="6.88671875" style="20" customWidth="1"/>
    <col min="16" max="16" width="6.33203125" style="20" customWidth="1"/>
    <col min="17" max="17" width="6" style="20" customWidth="1"/>
    <col min="18" max="18" width="6.6640625" style="20" customWidth="1"/>
    <col min="19" max="19" width="4.6640625" style="1" customWidth="1"/>
    <col min="20" max="20" width="4.77734375" style="1" customWidth="1"/>
    <col min="21" max="16384" width="9" style="1"/>
  </cols>
  <sheetData>
    <row r="1" spans="1:20">
      <c r="A1" s="183">
        <v>112</v>
      </c>
      <c r="B1" s="199"/>
      <c r="C1" s="4"/>
      <c r="D1" s="4"/>
      <c r="E1" s="34">
        <v>111</v>
      </c>
      <c r="F1" s="34" t="s">
        <v>3</v>
      </c>
      <c r="G1" s="4" t="s">
        <v>448</v>
      </c>
      <c r="I1" s="31">
        <v>4</v>
      </c>
      <c r="J1" s="1" t="s">
        <v>387</v>
      </c>
      <c r="K1" s="8"/>
      <c r="M1" s="204" t="s">
        <v>391</v>
      </c>
    </row>
    <row r="2" spans="1:20">
      <c r="A2" s="185" t="s">
        <v>336</v>
      </c>
      <c r="B2" s="198" t="s">
        <v>8</v>
      </c>
      <c r="C2" s="200" t="s">
        <v>9</v>
      </c>
      <c r="D2" s="206" t="s">
        <v>337</v>
      </c>
      <c r="E2" s="207" t="s">
        <v>11</v>
      </c>
      <c r="F2" s="150" t="s">
        <v>338</v>
      </c>
      <c r="G2" s="201" t="s">
        <v>12</v>
      </c>
      <c r="H2" s="53" t="s">
        <v>339</v>
      </c>
      <c r="I2" s="41" t="s">
        <v>14</v>
      </c>
      <c r="J2" s="150" t="s">
        <v>341</v>
      </c>
      <c r="K2" s="41" t="s">
        <v>5</v>
      </c>
      <c r="L2" s="150" t="s">
        <v>342</v>
      </c>
      <c r="M2" s="205" t="s">
        <v>343</v>
      </c>
      <c r="N2" s="145" t="s">
        <v>88</v>
      </c>
      <c r="O2" s="145" t="s">
        <v>89</v>
      </c>
      <c r="P2" s="146" t="s">
        <v>90</v>
      </c>
      <c r="Q2" s="145" t="s">
        <v>91</v>
      </c>
      <c r="R2" s="145" t="s">
        <v>92</v>
      </c>
      <c r="S2" s="146" t="s">
        <v>93</v>
      </c>
      <c r="T2" s="147" t="s">
        <v>0</v>
      </c>
    </row>
    <row r="3" spans="1:20">
      <c r="A3" s="184">
        <v>45022</v>
      </c>
      <c r="B3" s="149" t="str">
        <f>A29</f>
        <v>h5</v>
      </c>
      <c r="C3" s="149" t="str">
        <f>B29</f>
        <v>白米飯</v>
      </c>
      <c r="D3" s="150" t="str">
        <f>B30&amp;B31</f>
        <v>米</v>
      </c>
      <c r="E3" s="40" t="str">
        <f>E29</f>
        <v>風味豆腐</v>
      </c>
      <c r="F3" s="164" t="str">
        <f>E30&amp;E31&amp;E32&amp;E33&amp;E34</f>
        <v>豆腐</v>
      </c>
      <c r="G3" s="149" t="str">
        <f>G29</f>
        <v>碎瓜麵筋</v>
      </c>
      <c r="H3" s="164" t="str">
        <f>PHONETIC(G30:G34)</f>
        <v>麵筋醃漬花胡瓜薑</v>
      </c>
      <c r="I3" s="151" t="s">
        <v>2</v>
      </c>
      <c r="J3" s="163" t="s">
        <v>344</v>
      </c>
      <c r="K3" s="166" t="str">
        <f>K29</f>
        <v>針菇湯</v>
      </c>
      <c r="L3" s="165" t="str">
        <f>PHONETIC(K30:K33)</f>
        <v>金針菇薑時蔬</v>
      </c>
      <c r="N3" s="178">
        <v>5.5</v>
      </c>
      <c r="O3" s="178">
        <v>2.2999999999999998</v>
      </c>
      <c r="P3" s="179">
        <v>1.7</v>
      </c>
      <c r="Q3" s="178">
        <v>3</v>
      </c>
      <c r="R3" s="180"/>
      <c r="S3" s="181">
        <f>N3*70+O3*75+P3*25+Q3*45</f>
        <v>735</v>
      </c>
      <c r="T3" s="152"/>
    </row>
    <row r="4" spans="1:20">
      <c r="A4" s="148">
        <f>IF(A3="","",IF(MONTH($I$1)&lt;&gt;MONTH($I$1+1),"",A3+1))</f>
        <v>45023</v>
      </c>
      <c r="B4" s="149" t="str">
        <f>A35</f>
        <v>h4</v>
      </c>
      <c r="C4" s="149" t="str">
        <f>B35</f>
        <v>糙米飯</v>
      </c>
      <c r="D4" s="150" t="str">
        <f>B36&amp;B37</f>
        <v>米糙米</v>
      </c>
      <c r="E4" s="40" t="str">
        <f>E35</f>
        <v>紅白麵輪</v>
      </c>
      <c r="F4" s="164" t="str">
        <f>PHONETIC(E36:E40)</f>
        <v>麵輪白蘿蔔胡蘿蔔薑</v>
      </c>
      <c r="G4" s="149" t="str">
        <f>G35</f>
        <v>豆皮銀芽</v>
      </c>
      <c r="H4" s="164" t="str">
        <f>PHONETIC(G36:G40)</f>
        <v>豆皮綠豆芽韮菜薑</v>
      </c>
      <c r="I4" s="151" t="s">
        <v>2</v>
      </c>
      <c r="J4" s="163" t="s">
        <v>344</v>
      </c>
      <c r="K4" s="176" t="str">
        <f>K35</f>
        <v>粉圓甜湯</v>
      </c>
      <c r="L4" s="165" t="str">
        <f>PHONETIC(K36:K39)</f>
        <v>粉圓紅砂糖</v>
      </c>
      <c r="N4" s="178">
        <v>6</v>
      </c>
      <c r="O4" s="178">
        <v>2.8</v>
      </c>
      <c r="P4" s="179">
        <v>1.2</v>
      </c>
      <c r="Q4" s="178">
        <v>3</v>
      </c>
      <c r="R4" s="180"/>
      <c r="S4" s="181">
        <f t="shared" ref="S4:S19" si="0">N4*70+O4*75+P4*25+Q4*45</f>
        <v>795</v>
      </c>
      <c r="T4" s="152"/>
    </row>
    <row r="5" spans="1:20">
      <c r="A5" s="148">
        <f>IF(A4="","",IF(MONTH($I$1)&lt;&gt;MONTH($I$1+1),"",A4+3))</f>
        <v>45026</v>
      </c>
      <c r="B5" s="149" t="str">
        <f>A41</f>
        <v>i2</v>
      </c>
      <c r="C5" s="149" t="str">
        <f>B41</f>
        <v>白米飯</v>
      </c>
      <c r="D5" s="150" t="str">
        <f>B42&amp;B43</f>
        <v>米</v>
      </c>
      <c r="E5" s="40" t="str">
        <f>E41</f>
        <v>魯麵筍</v>
      </c>
      <c r="F5" s="164" t="str">
        <f>PHONETIC(E42:E46)</f>
        <v>麵筍</v>
      </c>
      <c r="G5" s="39" t="str">
        <f>G41</f>
        <v>針菇豆腐</v>
      </c>
      <c r="H5" s="164" t="str">
        <f>PHONETIC(G42:G46)</f>
        <v>豆腐金針菇素肉薑</v>
      </c>
      <c r="I5" s="151" t="s">
        <v>2</v>
      </c>
      <c r="J5" s="163" t="s">
        <v>344</v>
      </c>
      <c r="K5" s="144" t="str">
        <f>K41</f>
        <v>海芽湯</v>
      </c>
      <c r="L5" s="165" t="str">
        <f>PHONETIC(K42:K45)</f>
        <v>乾海帶薑</v>
      </c>
      <c r="N5" s="178">
        <v>5.5</v>
      </c>
      <c r="O5" s="178">
        <v>2.4</v>
      </c>
      <c r="P5" s="179">
        <v>1.5</v>
      </c>
      <c r="Q5" s="178">
        <v>3.1</v>
      </c>
      <c r="R5" s="180"/>
      <c r="S5" s="181">
        <f t="shared" si="0"/>
        <v>742</v>
      </c>
      <c r="T5" s="143"/>
    </row>
    <row r="6" spans="1:20">
      <c r="A6" s="148">
        <f>IF(A5="","",IF(MONTH(A5)&lt;&gt;MONTH(A5+1),"",A5+1))</f>
        <v>45027</v>
      </c>
      <c r="B6" s="149" t="str">
        <f>A47</f>
        <v>i1</v>
      </c>
      <c r="C6" s="149" t="str">
        <f>B47</f>
        <v>糙米飯</v>
      </c>
      <c r="D6" s="150" t="str">
        <f>B48&amp;B49</f>
        <v>米糙米</v>
      </c>
      <c r="E6" s="40" t="str">
        <f>E47</f>
        <v>黑椒百頁</v>
      </c>
      <c r="F6" s="164" t="str">
        <f>PHONETIC(E48:E52)</f>
        <v>百頁馬鈴薯胡蘿蔔薑黑胡椒</v>
      </c>
      <c r="G6" s="149" t="str">
        <f>G47</f>
        <v>碎脯豆干</v>
      </c>
      <c r="H6" s="164" t="str">
        <f>PHONETIC(G48:G52)</f>
        <v>豆干碎脯薑</v>
      </c>
      <c r="I6" s="151" t="s">
        <v>2</v>
      </c>
      <c r="J6" s="163" t="s">
        <v>344</v>
      </c>
      <c r="K6" s="144" t="str">
        <f>K47</f>
        <v>時蔬湯</v>
      </c>
      <c r="L6" s="165" t="str">
        <f>PHONETIC(K48:K51)</f>
        <v>時蔬胡蘿蔔薑</v>
      </c>
      <c r="N6" s="178">
        <v>5</v>
      </c>
      <c r="O6" s="178">
        <v>2.2999999999999998</v>
      </c>
      <c r="P6" s="179">
        <v>1.9</v>
      </c>
      <c r="Q6" s="178">
        <v>3</v>
      </c>
      <c r="R6" s="180"/>
      <c r="S6" s="181">
        <f t="shared" si="0"/>
        <v>705</v>
      </c>
      <c r="T6" s="143"/>
    </row>
    <row r="7" spans="1:20">
      <c r="A7" s="148">
        <f t="shared" ref="A7:A12" si="1">IF(A6="","",IF(MONTH(A6)&lt;&gt;MONTH(A6+1),"",A6+1))</f>
        <v>45028</v>
      </c>
      <c r="B7" s="149" t="str">
        <f>A53</f>
        <v>i3</v>
      </c>
      <c r="C7" s="39" t="str">
        <f>B53</f>
        <v>西式特餐</v>
      </c>
      <c r="D7" s="150" t="str">
        <f>B54&amp;B55</f>
        <v>義大利麵</v>
      </c>
      <c r="E7" s="40" t="str">
        <f>E53</f>
        <v>美味豆包</v>
      </c>
      <c r="F7" s="164" t="str">
        <f>PHONETIC(E54:E58)</f>
        <v>豆包</v>
      </c>
      <c r="G7" s="149" t="str">
        <f>G53</f>
        <v>茄汁配料</v>
      </c>
      <c r="H7" s="164" t="str">
        <f>PHONETIC(G54:G58)</f>
        <v>素肉番茄糊馬鈴薯胡蘿蔔薑</v>
      </c>
      <c r="I7" s="151" t="s">
        <v>2</v>
      </c>
      <c r="J7" s="163" t="s">
        <v>344</v>
      </c>
      <c r="K7" s="144" t="str">
        <f>K53</f>
        <v>玉米濃湯</v>
      </c>
      <c r="L7" s="165" t="str">
        <f>PHONETIC(K54:K58)</f>
        <v>雞蛋玉米粒罐頭玉米醬罐頭玉米濃湯粉</v>
      </c>
      <c r="N7" s="178">
        <v>4.5</v>
      </c>
      <c r="O7" s="178">
        <v>2.5</v>
      </c>
      <c r="P7" s="179">
        <v>1.5</v>
      </c>
      <c r="Q7" s="178">
        <v>3</v>
      </c>
      <c r="R7" s="180"/>
      <c r="S7" s="181">
        <f t="shared" si="0"/>
        <v>675</v>
      </c>
      <c r="T7" s="143"/>
    </row>
    <row r="8" spans="1:20">
      <c r="A8" s="148">
        <f>IF(A7="","",IF(MONTH(A7)&lt;&gt;MONTH(A7+1),"",A7+1))</f>
        <v>45029</v>
      </c>
      <c r="B8" s="149" t="str">
        <f>A59</f>
        <v>i4</v>
      </c>
      <c r="C8" s="39" t="str">
        <f>B59</f>
        <v>糙米飯</v>
      </c>
      <c r="D8" s="150" t="str">
        <f>B60&amp;B61</f>
        <v>米糙米</v>
      </c>
      <c r="E8" s="40" t="str">
        <f>E59</f>
        <v>咖哩毛豆</v>
      </c>
      <c r="F8" s="164" t="str">
        <f>PHONETIC(E60:E64)</f>
        <v>毛豆馬鈴薯薑胡蘿蔔咖哩粉</v>
      </c>
      <c r="G8" s="149" t="str">
        <f>G59</f>
        <v>火腿雙享</v>
      </c>
      <c r="H8" s="164" t="str">
        <f>PHONETIC(G60:G64)</f>
        <v>素火腿</v>
      </c>
      <c r="I8" s="151" t="s">
        <v>2</v>
      </c>
      <c r="J8" s="163" t="s">
        <v>344</v>
      </c>
      <c r="K8" s="166" t="str">
        <f>K59</f>
        <v>仙草甜湯</v>
      </c>
      <c r="L8" s="165" t="str">
        <f>PHONETIC(K60:K64)</f>
        <v>仙草紅砂糖</v>
      </c>
      <c r="N8" s="178">
        <v>5</v>
      </c>
      <c r="O8" s="178">
        <v>2.5</v>
      </c>
      <c r="P8" s="179">
        <v>1.6</v>
      </c>
      <c r="Q8" s="178">
        <v>3.1</v>
      </c>
      <c r="R8" s="180"/>
      <c r="S8" s="181">
        <f t="shared" si="0"/>
        <v>717</v>
      </c>
      <c r="T8" s="143"/>
    </row>
    <row r="9" spans="1:20">
      <c r="A9" s="148">
        <f>IF(A8="","",IF(MONTH(A8)&lt;&gt;MONTH(A8+1),"",A8+1))</f>
        <v>45030</v>
      </c>
      <c r="B9" s="149" t="str">
        <f>A65</f>
        <v>i5</v>
      </c>
      <c r="C9" s="39" t="str">
        <f>B65</f>
        <v>燕麥飯</v>
      </c>
      <c r="D9" s="150" t="str">
        <f>B66&amp;B67</f>
        <v>米燕麥</v>
      </c>
      <c r="E9" s="40" t="str">
        <f>E65</f>
        <v>筍干麵輪</v>
      </c>
      <c r="F9" s="164" t="str">
        <f>PHONETIC(E66:E70)</f>
        <v>麻竹筍干麵輪薑</v>
      </c>
      <c r="G9" s="39" t="str">
        <f>G65</f>
        <v>香味薯餅</v>
      </c>
      <c r="H9" s="164" t="str">
        <f>PHONETIC(G66:G70)</f>
        <v>薯餅</v>
      </c>
      <c r="I9" s="151" t="s">
        <v>2</v>
      </c>
      <c r="J9" s="163" t="s">
        <v>344</v>
      </c>
      <c r="K9" s="144" t="str">
        <f>K65</f>
        <v>味噌芽湯</v>
      </c>
      <c r="L9" s="165" t="str">
        <f>PHONETIC(K66:K69)</f>
        <v>乾海帶味噌薑</v>
      </c>
      <c r="N9" s="178">
        <v>6</v>
      </c>
      <c r="O9" s="178">
        <v>2.5</v>
      </c>
      <c r="P9" s="179">
        <v>1.2</v>
      </c>
      <c r="Q9" s="178">
        <v>2.9</v>
      </c>
      <c r="R9" s="180"/>
      <c r="S9" s="181">
        <f t="shared" si="0"/>
        <v>768</v>
      </c>
      <c r="T9" s="143"/>
    </row>
    <row r="10" spans="1:20">
      <c r="A10" s="148">
        <f>IF(A9="","",IF(MONTH(A9)&lt;&gt;MONTH(A9+1),"",A9+3))</f>
        <v>45033</v>
      </c>
      <c r="B10" s="149" t="str">
        <f>A71</f>
        <v>j1</v>
      </c>
      <c r="C10" s="39" t="str">
        <f>B71</f>
        <v>白米飯</v>
      </c>
      <c r="D10" s="150" t="str">
        <f>B72&amp;B73</f>
        <v>米</v>
      </c>
      <c r="E10" s="40" t="str">
        <f>E71</f>
        <v>茄汁凍腐</v>
      </c>
      <c r="F10" s="164" t="str">
        <f>PHONETIC(E72:E76)</f>
        <v>凍豆腐馬鈴薯番茄糊薑番茄醬</v>
      </c>
      <c r="G10" s="39" t="str">
        <f>G71</f>
        <v>木須蛋香</v>
      </c>
      <c r="H10" s="164" t="str">
        <f>PHONETIC(G72:G76)</f>
        <v>雞蛋時蔬薑胡蘿蔔乾木耳</v>
      </c>
      <c r="I10" s="151" t="s">
        <v>2</v>
      </c>
      <c r="J10" s="163" t="s">
        <v>344</v>
      </c>
      <c r="K10" s="144" t="str">
        <f>K71</f>
        <v>金針湯</v>
      </c>
      <c r="L10" s="165" t="str">
        <f>PHONETIC(K72:K75)</f>
        <v>金針菜乾榨菜薑</v>
      </c>
      <c r="N10" s="178">
        <v>5</v>
      </c>
      <c r="O10" s="178">
        <v>2.7</v>
      </c>
      <c r="P10" s="179">
        <v>1.3</v>
      </c>
      <c r="Q10" s="178">
        <v>3</v>
      </c>
      <c r="R10" s="180"/>
      <c r="S10" s="181">
        <f t="shared" si="0"/>
        <v>720</v>
      </c>
      <c r="T10" s="143"/>
    </row>
    <row r="11" spans="1:20">
      <c r="A11" s="148">
        <f>IF(A10="","",IF(MONTH(A10)&lt;&gt;MONTH(A10+1),"",A10+1))</f>
        <v>45034</v>
      </c>
      <c r="B11" s="149" t="str">
        <f>A77</f>
        <v>j2</v>
      </c>
      <c r="C11" s="39" t="str">
        <f>B77</f>
        <v>糙米飯</v>
      </c>
      <c r="D11" s="150" t="str">
        <f>B78&amp;B79</f>
        <v>米糙米</v>
      </c>
      <c r="E11" s="40" t="str">
        <f>E77</f>
        <v>醬瓜麵筍</v>
      </c>
      <c r="F11" s="164" t="str">
        <f>PHONETIC(E78:E82)</f>
        <v>麵筍1薑醃漬花胡瓜</v>
      </c>
      <c r="G11" s="149" t="str">
        <f>G77</f>
        <v>毛豆時蔬</v>
      </c>
      <c r="H11" s="164" t="str">
        <f>PHONETIC(G78:G82)</f>
        <v>冷凍毛豆仁時蔬胡蘿蔔薑</v>
      </c>
      <c r="I11" s="151" t="s">
        <v>2</v>
      </c>
      <c r="J11" s="163" t="s">
        <v>344</v>
      </c>
      <c r="K11" s="144" t="str">
        <f>K77</f>
        <v>海芽蛋花湯</v>
      </c>
      <c r="L11" s="165" t="str">
        <f>PHONETIC(K78:K82)</f>
        <v>乾海帶雞蛋薑</v>
      </c>
      <c r="N11" s="178">
        <v>5</v>
      </c>
      <c r="O11" s="178">
        <v>2.6</v>
      </c>
      <c r="P11" s="179">
        <v>1.2</v>
      </c>
      <c r="Q11" s="178">
        <v>2.8</v>
      </c>
      <c r="R11" s="180"/>
      <c r="S11" s="181">
        <f t="shared" si="0"/>
        <v>701</v>
      </c>
      <c r="T11" s="143"/>
    </row>
    <row r="12" spans="1:20">
      <c r="A12" s="148">
        <f t="shared" si="1"/>
        <v>45035</v>
      </c>
      <c r="B12" s="149" t="str">
        <f>A83</f>
        <v>j3</v>
      </c>
      <c r="C12" s="39" t="str">
        <f>B83</f>
        <v>刈包特餐</v>
      </c>
      <c r="D12" s="150" t="str">
        <f>B84&amp;B85</f>
        <v>刈包</v>
      </c>
      <c r="E12" s="40" t="str">
        <f>E83</f>
        <v>酸菜絞若</v>
      </c>
      <c r="F12" s="164" t="str">
        <f>PHONETIC(E84:E88)</f>
        <v>酸菜素肉薑</v>
      </c>
      <c r="G12" s="39" t="str">
        <f>G83</f>
        <v>清香蔬菜</v>
      </c>
      <c r="H12" s="164" t="str">
        <f>PHONETIC(G84:G88)</f>
        <v>時蔬薑胡蘿蔔</v>
      </c>
      <c r="I12" s="151" t="s">
        <v>2</v>
      </c>
      <c r="J12" s="163" t="s">
        <v>344</v>
      </c>
      <c r="K12" s="144" t="str">
        <f>K83</f>
        <v>糙米粥</v>
      </c>
      <c r="L12" s="165" t="str">
        <f>PHONETIC(K84:K88)</f>
        <v>雞蛋糙米乾香菇胡蘿蔔時蔬</v>
      </c>
      <c r="N12" s="178">
        <v>4.5999999999999996</v>
      </c>
      <c r="O12" s="178">
        <v>2.5</v>
      </c>
      <c r="P12" s="179">
        <v>1.5</v>
      </c>
      <c r="Q12" s="178">
        <v>2.8</v>
      </c>
      <c r="R12" s="180"/>
      <c r="S12" s="181">
        <f t="shared" si="0"/>
        <v>673</v>
      </c>
      <c r="T12" s="143"/>
    </row>
    <row r="13" spans="1:20">
      <c r="A13" s="148">
        <f>IF(A12="","",IF(MONTH(A12)&lt;&gt;MONTH(A12+1),"",A12+1))</f>
        <v>45036</v>
      </c>
      <c r="B13" s="149" t="str">
        <f>A89</f>
        <v>j4</v>
      </c>
      <c r="C13" s="39" t="str">
        <f>B89</f>
        <v>糙米飯</v>
      </c>
      <c r="D13" s="150" t="str">
        <f>B90&amp;B91</f>
        <v>米糙米</v>
      </c>
      <c r="E13" s="40" t="str">
        <f>E89</f>
        <v>豆瓣百頁</v>
      </c>
      <c r="F13" s="164" t="str">
        <f>PHONETIC(E90:E94)</f>
        <v>百頁白蘿蔔薑胡蘿蔔豆瓣醬</v>
      </c>
      <c r="G13" s="39" t="str">
        <f>G89</f>
        <v>打拋海帶</v>
      </c>
      <c r="H13" s="164" t="str">
        <f>PHONETIC(G90:G94)</f>
        <v>豆皮乾海帶打拋醬薑</v>
      </c>
      <c r="I13" s="151" t="s">
        <v>2</v>
      </c>
      <c r="J13" s="163" t="s">
        <v>344</v>
      </c>
      <c r="K13" s="166" t="str">
        <f>K89</f>
        <v>花豆甜湯</v>
      </c>
      <c r="L13" s="165" t="str">
        <f>PHONETIC(K90:K93)</f>
        <v>花豆紅砂糖</v>
      </c>
      <c r="N13" s="178">
        <v>6</v>
      </c>
      <c r="O13" s="178">
        <v>2.4</v>
      </c>
      <c r="P13" s="179">
        <v>1.8</v>
      </c>
      <c r="Q13" s="178">
        <v>2.8</v>
      </c>
      <c r="R13" s="180"/>
      <c r="S13" s="181">
        <f t="shared" si="0"/>
        <v>771</v>
      </c>
      <c r="T13" s="143"/>
    </row>
    <row r="14" spans="1:20">
      <c r="A14" s="148">
        <f t="shared" ref="A14" si="2">IF(A13="","",IF(MONTH(A13)&lt;&gt;MONTH(A13+1),"",A13+1))</f>
        <v>45037</v>
      </c>
      <c r="B14" s="149" t="str">
        <f>A95</f>
        <v>j5</v>
      </c>
      <c r="C14" s="39" t="str">
        <f>B95</f>
        <v>芝麻飯</v>
      </c>
      <c r="D14" s="150" t="str">
        <f>B96&amp;B97</f>
        <v>米芝麻(熟)</v>
      </c>
      <c r="E14" s="40" t="str">
        <f>E95</f>
        <v>泡菜豆腐</v>
      </c>
      <c r="F14" s="164" t="str">
        <f>PHONETIC(E96:E100)</f>
        <v>豆腐韓式泡菜薑匈牙利紅椒</v>
      </c>
      <c r="G14" s="40" t="str">
        <f>G95</f>
        <v>餘香豆干</v>
      </c>
      <c r="H14" s="164" t="str">
        <f>PHONETIC(G96:G100)</f>
        <v>豆干薑</v>
      </c>
      <c r="I14" s="151" t="s">
        <v>2</v>
      </c>
      <c r="J14" s="163" t="s">
        <v>344</v>
      </c>
      <c r="K14" s="182" t="str">
        <f>K95</f>
        <v>豆漿</v>
      </c>
      <c r="L14" s="164" t="str">
        <f>PHONETIC(K96:K100)</f>
        <v>黃豆(廚房現磨現煮)紅砂糖</v>
      </c>
      <c r="N14" s="178">
        <v>5</v>
      </c>
      <c r="O14" s="178">
        <v>3.5</v>
      </c>
      <c r="P14" s="179">
        <v>1.6</v>
      </c>
      <c r="Q14" s="178">
        <v>2.9</v>
      </c>
      <c r="R14" s="180"/>
      <c r="S14" s="181">
        <f t="shared" si="0"/>
        <v>783</v>
      </c>
      <c r="T14" s="143"/>
    </row>
    <row r="15" spans="1:20">
      <c r="A15" s="148">
        <f>IF(A14="","",IF(MONTH(A14)&lt;&gt;MONTH(A14+1),"",A14+3))</f>
        <v>45040</v>
      </c>
      <c r="B15" s="149" t="str">
        <f>A101</f>
        <v>k1</v>
      </c>
      <c r="C15" s="39" t="str">
        <f>B101</f>
        <v>白米飯</v>
      </c>
      <c r="D15" s="150" t="str">
        <f>B102&amp;B103</f>
        <v>米</v>
      </c>
      <c r="E15" s="40" t="str">
        <f>E101</f>
        <v>素火腿</v>
      </c>
      <c r="F15" s="164" t="str">
        <f>PHONETIC(E102:E106)</f>
        <v>素火腿</v>
      </c>
      <c r="G15" s="40" t="str">
        <f>G101</f>
        <v>鮮菇豆腐</v>
      </c>
      <c r="H15" s="164" t="str">
        <f>PHONETIC(G102:G106)</f>
        <v>豆腐金針菇乾香菇胡蘿蔔薑</v>
      </c>
      <c r="I15" s="151" t="s">
        <v>2</v>
      </c>
      <c r="J15" s="163" t="s">
        <v>344</v>
      </c>
      <c r="K15" s="40" t="str">
        <f>K101</f>
        <v>味噌湯</v>
      </c>
      <c r="L15" s="164" t="str">
        <f>PHONETIC(K102:K106)</f>
        <v>乾海帶味噌薑</v>
      </c>
      <c r="N15" s="178">
        <v>5.3</v>
      </c>
      <c r="O15" s="178">
        <v>2.8</v>
      </c>
      <c r="P15" s="179">
        <v>1.7</v>
      </c>
      <c r="Q15" s="178">
        <v>2.9</v>
      </c>
      <c r="R15" s="180"/>
      <c r="S15" s="181">
        <f t="shared" si="0"/>
        <v>754</v>
      </c>
      <c r="T15" s="143"/>
    </row>
    <row r="16" spans="1:20">
      <c r="A16" s="148">
        <f>IF(A15="","",IF(MONTH(A15)&lt;&gt;MONTH(A15+1),"",A15+1))</f>
        <v>45041</v>
      </c>
      <c r="B16" s="149" t="str">
        <f>A107</f>
        <v>k2</v>
      </c>
      <c r="C16" s="39" t="str">
        <f>B107</f>
        <v>糙米飯</v>
      </c>
      <c r="D16" s="150" t="str">
        <f>B108&amp;B109</f>
        <v>米糙米</v>
      </c>
      <c r="E16" s="40" t="str">
        <f>E107</f>
        <v>咖哩毛豆</v>
      </c>
      <c r="F16" s="164" t="str">
        <f>PHONETIC(E108:E112)</f>
        <v>毛豆馬鈴薯薑胡蘿蔔咖哩粉</v>
      </c>
      <c r="G16" s="182" t="str">
        <f>G107</f>
        <v>蛋香瓜苗</v>
      </c>
      <c r="H16" s="164" t="str">
        <f>PHONETIC(G108:G112)</f>
        <v>雞蛋隼人瓜苗薑</v>
      </c>
      <c r="I16" s="151" t="s">
        <v>2</v>
      </c>
      <c r="J16" s="163" t="s">
        <v>344</v>
      </c>
      <c r="K16" s="40" t="str">
        <f>K107</f>
        <v>金針湯</v>
      </c>
      <c r="L16" s="164" t="str">
        <f>PHONETIC(K108:K112)</f>
        <v>金針菜乾榨菜薑</v>
      </c>
      <c r="N16" s="178">
        <v>6</v>
      </c>
      <c r="O16" s="178">
        <v>3</v>
      </c>
      <c r="P16" s="179">
        <v>1.2</v>
      </c>
      <c r="Q16" s="178">
        <v>3</v>
      </c>
      <c r="R16" s="180"/>
      <c r="S16" s="181">
        <f t="shared" si="0"/>
        <v>810</v>
      </c>
      <c r="T16" s="143"/>
    </row>
    <row r="17" spans="1:26">
      <c r="A17" s="148">
        <f t="shared" ref="A17:A19" si="3">IF(A16="","",IF(MONTH(A16)&lt;&gt;MONTH(A16+1),"",A16+1))</f>
        <v>45042</v>
      </c>
      <c r="B17" s="149" t="str">
        <f>A113</f>
        <v>k3</v>
      </c>
      <c r="C17" s="39" t="str">
        <f>B113</f>
        <v>泰式特餐</v>
      </c>
      <c r="D17" s="150" t="str">
        <f>B114&amp;B115</f>
        <v>米糙米</v>
      </c>
      <c r="E17" s="40" t="str">
        <f>E113</f>
        <v>打拋諸</v>
      </c>
      <c r="F17" s="164" t="str">
        <f>PHONETIC(E114:E118)</f>
        <v>素肉時蔬打拋醬薑</v>
      </c>
      <c r="G17" s="40" t="str">
        <f>G113</f>
        <v>甜辣百頁</v>
      </c>
      <c r="H17" s="164" t="str">
        <f>PHONETIC(G114:G118)</f>
        <v>百頁甜辣醬</v>
      </c>
      <c r="I17" s="151" t="s">
        <v>2</v>
      </c>
      <c r="J17" s="163" t="s">
        <v>344</v>
      </c>
      <c r="K17" s="40" t="str">
        <f>K113</f>
        <v>冬蔭功湯</v>
      </c>
      <c r="L17" s="164" t="str">
        <f>PHONETIC(K114:K118)</f>
        <v>金針菇番茄糊南薑</v>
      </c>
      <c r="N17" s="178">
        <v>5</v>
      </c>
      <c r="O17" s="178">
        <v>2.7</v>
      </c>
      <c r="P17" s="179">
        <v>1.9</v>
      </c>
      <c r="Q17" s="178">
        <v>3</v>
      </c>
      <c r="R17" s="180"/>
      <c r="S17" s="181">
        <f t="shared" si="0"/>
        <v>735</v>
      </c>
      <c r="T17" s="143"/>
    </row>
    <row r="18" spans="1:26">
      <c r="A18" s="148">
        <f t="shared" si="3"/>
        <v>45043</v>
      </c>
      <c r="B18" s="149" t="str">
        <f>A119</f>
        <v>k4</v>
      </c>
      <c r="C18" s="39" t="str">
        <f>B119</f>
        <v>糙米飯</v>
      </c>
      <c r="D18" s="150" t="str">
        <f>B120&amp;B121</f>
        <v>米糙米</v>
      </c>
      <c r="E18" s="40" t="str">
        <f>E119</f>
        <v>沙茶麵輪</v>
      </c>
      <c r="F18" s="164" t="str">
        <f>PHONETIC(E120:E124)</f>
        <v>麵輪白蘿蔔薑胡蘿蔔素沙茶醬</v>
      </c>
      <c r="G18" s="40" t="str">
        <f>G119</f>
        <v>豆皮芽菜</v>
      </c>
      <c r="H18" s="164" t="str">
        <f>PHONETIC(G120:G124)</f>
        <v>豆皮綠豆芽芹菜薑</v>
      </c>
      <c r="I18" s="151" t="s">
        <v>2</v>
      </c>
      <c r="J18" s="163" t="s">
        <v>344</v>
      </c>
      <c r="K18" s="40" t="str">
        <f>K119</f>
        <v>綠豆湯</v>
      </c>
      <c r="L18" s="164" t="str">
        <f>PHONETIC(K120:K124)</f>
        <v>綠豆紅砂糖</v>
      </c>
      <c r="N18" s="178">
        <v>6</v>
      </c>
      <c r="O18" s="178">
        <v>2.7</v>
      </c>
      <c r="P18" s="179">
        <v>1.5</v>
      </c>
      <c r="Q18" s="178">
        <v>3</v>
      </c>
      <c r="R18" s="180"/>
      <c r="S18" s="181">
        <f t="shared" si="0"/>
        <v>795</v>
      </c>
      <c r="T18" s="143"/>
    </row>
    <row r="19" spans="1:26">
      <c r="A19" s="148">
        <f t="shared" si="3"/>
        <v>45044</v>
      </c>
      <c r="B19" s="149" t="str">
        <f>A125</f>
        <v>k5</v>
      </c>
      <c r="C19" s="149" t="str">
        <f>B125</f>
        <v>紅藜飯</v>
      </c>
      <c r="D19" s="150" t="str">
        <f>B126&amp;B127</f>
        <v>米紅藜</v>
      </c>
      <c r="E19" s="40" t="str">
        <f>E125</f>
        <v>壽喜凍腐</v>
      </c>
      <c r="F19" s="164" t="str">
        <f>PHONETIC(E126:E130)</f>
        <v>凍豆腐時蔬胡蘿蔔薑</v>
      </c>
      <c r="G19" s="40" t="str">
        <f>G125</f>
        <v>參蔬蛋香</v>
      </c>
      <c r="H19" s="164" t="str">
        <f>PHONETIC(G126:G130)</f>
        <v>雞蛋時蔬芹菜乾木耳</v>
      </c>
      <c r="I19" s="151" t="s">
        <v>2</v>
      </c>
      <c r="J19" s="163" t="s">
        <v>344</v>
      </c>
      <c r="K19" s="40" t="str">
        <f>K125</f>
        <v>時瓜湯</v>
      </c>
      <c r="L19" s="164" t="str">
        <f>PHONETIC(K126:K130)</f>
        <v>時瓜胡蘿蔔薑</v>
      </c>
      <c r="N19" s="178">
        <v>5</v>
      </c>
      <c r="O19" s="178">
        <v>2.7</v>
      </c>
      <c r="P19" s="179">
        <v>1.9</v>
      </c>
      <c r="Q19" s="178">
        <v>3</v>
      </c>
      <c r="R19" s="180"/>
      <c r="S19" s="181">
        <f t="shared" si="0"/>
        <v>735</v>
      </c>
      <c r="T19" s="143"/>
    </row>
    <row r="20" spans="1:26">
      <c r="A20" s="2" t="s">
        <v>392</v>
      </c>
      <c r="B20" s="1"/>
      <c r="C20" s="4"/>
      <c r="D20" s="4"/>
      <c r="E20" s="167"/>
      <c r="F20" s="167"/>
      <c r="G20" s="4"/>
      <c r="H20" s="4"/>
      <c r="I20" s="4"/>
      <c r="J20" s="4"/>
      <c r="K20" s="4"/>
      <c r="L20" s="8"/>
      <c r="M20" s="16"/>
      <c r="N20" s="21"/>
      <c r="O20" s="21"/>
      <c r="P20" s="21"/>
      <c r="Q20" s="21"/>
      <c r="R20" s="21"/>
      <c r="S20" s="4"/>
      <c r="T20" s="4"/>
    </row>
    <row r="21" spans="1:26" ht="16.2" customHeight="1">
      <c r="A21" s="32" t="s">
        <v>20</v>
      </c>
      <c r="B21" s="6"/>
      <c r="C21" s="3"/>
      <c r="D21" s="3"/>
    </row>
    <row r="22" spans="1:26" s="26" customFormat="1" ht="16.2" customHeight="1">
      <c r="A22" s="48" t="s">
        <v>21</v>
      </c>
      <c r="B22" s="49" t="s">
        <v>44</v>
      </c>
      <c r="C22" s="27"/>
      <c r="D22" s="27"/>
      <c r="E22" s="32"/>
      <c r="F22" s="155"/>
      <c r="G22" s="48"/>
      <c r="L22" s="28"/>
      <c r="M22" s="29"/>
      <c r="N22" s="30"/>
      <c r="O22" s="30"/>
      <c r="P22" s="30"/>
      <c r="Q22" s="30"/>
      <c r="R22" s="30"/>
    </row>
    <row r="23" spans="1:26" s="48" customFormat="1" ht="16.2">
      <c r="B23" s="48" t="s">
        <v>197</v>
      </c>
      <c r="C23" s="49"/>
      <c r="D23" s="49" t="s">
        <v>380</v>
      </c>
      <c r="L23" s="50"/>
      <c r="M23" s="50"/>
      <c r="N23" s="51"/>
      <c r="O23" s="51"/>
      <c r="P23" s="51"/>
      <c r="Q23" s="51"/>
      <c r="R23" s="51"/>
    </row>
    <row r="24" spans="1:26" s="48" customFormat="1" ht="16.2">
      <c r="B24" s="49" t="s">
        <v>201</v>
      </c>
      <c r="C24" s="49"/>
      <c r="D24" s="49" t="s">
        <v>379</v>
      </c>
      <c r="L24" s="50"/>
      <c r="M24" s="50"/>
      <c r="N24" s="51"/>
      <c r="O24" s="51"/>
      <c r="P24" s="51"/>
      <c r="Q24" s="51"/>
      <c r="R24" s="51"/>
    </row>
    <row r="25" spans="1:26" s="48" customFormat="1" ht="16.2">
      <c r="A25" s="48" t="s">
        <v>202</v>
      </c>
      <c r="B25" s="49" t="s">
        <v>22</v>
      </c>
      <c r="C25" s="49"/>
      <c r="D25" s="49"/>
      <c r="L25" s="50"/>
      <c r="M25" s="50"/>
      <c r="N25" s="51"/>
      <c r="O25" s="51"/>
      <c r="P25" s="51"/>
      <c r="Q25" s="51"/>
      <c r="R25" s="51"/>
    </row>
    <row r="26" spans="1:26" s="48" customFormat="1" ht="16.2">
      <c r="C26" s="49"/>
      <c r="D26" s="49"/>
      <c r="L26" s="50"/>
      <c r="M26" s="50"/>
      <c r="N26" s="51"/>
      <c r="O26" s="51"/>
      <c r="P26" s="51"/>
      <c r="Q26" s="51"/>
      <c r="R26" s="51"/>
    </row>
    <row r="27" spans="1:26">
      <c r="A27" s="135" t="s">
        <v>7</v>
      </c>
      <c r="B27" s="12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4"/>
    </row>
    <row r="28" spans="1:26">
      <c r="A28" s="67" t="s">
        <v>8</v>
      </c>
      <c r="B28" s="126" t="s">
        <v>9</v>
      </c>
      <c r="C28" s="38" t="s">
        <v>24</v>
      </c>
      <c r="D28" s="39" t="s">
        <v>10</v>
      </c>
      <c r="E28" s="38" t="s">
        <v>11</v>
      </c>
      <c r="F28" s="38" t="s">
        <v>24</v>
      </c>
      <c r="G28" s="41" t="s">
        <v>12</v>
      </c>
      <c r="H28" s="38" t="s">
        <v>24</v>
      </c>
      <c r="I28" s="42" t="s">
        <v>14</v>
      </c>
      <c r="J28" s="38" t="s">
        <v>24</v>
      </c>
      <c r="K28" s="41" t="s">
        <v>5</v>
      </c>
      <c r="L28" s="43" t="s">
        <v>29</v>
      </c>
      <c r="O28" s="44"/>
      <c r="P28" s="44"/>
      <c r="Q28" s="45"/>
      <c r="R28" s="44"/>
      <c r="S28" s="46"/>
      <c r="T28" s="46"/>
      <c r="U28" s="46"/>
      <c r="V28" s="46"/>
      <c r="W28" s="46"/>
      <c r="X28" s="46"/>
      <c r="Y28" s="46"/>
    </row>
    <row r="29" spans="1:26" s="12" customFormat="1" ht="16.5" customHeight="1">
      <c r="A29" s="68" t="s">
        <v>223</v>
      </c>
      <c r="B29" s="127" t="s">
        <v>460</v>
      </c>
      <c r="C29" s="69"/>
      <c r="D29" s="35"/>
      <c r="E29" s="69" t="s">
        <v>402</v>
      </c>
      <c r="F29" s="70"/>
      <c r="G29" s="168" t="s">
        <v>404</v>
      </c>
      <c r="H29" s="70"/>
      <c r="I29" s="36" t="s">
        <v>2</v>
      </c>
      <c r="J29" s="37"/>
      <c r="K29" s="73" t="s">
        <v>236</v>
      </c>
      <c r="L29" s="74"/>
      <c r="O29" s="22"/>
      <c r="P29" s="22"/>
      <c r="Q29" s="25"/>
      <c r="R29" s="22"/>
    </row>
    <row r="30" spans="1:26" s="12" customFormat="1" ht="16.5" customHeight="1">
      <c r="A30" s="75">
        <f>A3</f>
        <v>45022</v>
      </c>
      <c r="B30" s="76" t="s">
        <v>15</v>
      </c>
      <c r="C30" s="66">
        <v>10</v>
      </c>
      <c r="D30" s="9" t="str">
        <f t="shared" ref="D30:D93" si="4">IF(C30,"公斤","")</f>
        <v>公斤</v>
      </c>
      <c r="E30" s="69" t="s">
        <v>195</v>
      </c>
      <c r="F30" s="76">
        <v>8</v>
      </c>
      <c r="G30" s="79" t="s">
        <v>405</v>
      </c>
      <c r="H30" s="101">
        <v>1</v>
      </c>
      <c r="I30" s="13" t="s">
        <v>215</v>
      </c>
      <c r="J30" s="14">
        <v>7</v>
      </c>
      <c r="K30" s="79" t="s">
        <v>136</v>
      </c>
      <c r="L30" s="80">
        <v>0.6</v>
      </c>
      <c r="O30" s="22"/>
      <c r="P30" s="22"/>
      <c r="Q30" s="23"/>
      <c r="R30" s="22"/>
    </row>
    <row r="31" spans="1:26" s="12" customFormat="1" ht="16.5" customHeight="1">
      <c r="A31" s="81"/>
      <c r="B31" s="130"/>
      <c r="C31" s="66"/>
      <c r="D31" s="9"/>
      <c r="E31" s="66"/>
      <c r="F31" s="76"/>
      <c r="G31" s="79"/>
      <c r="H31" s="76"/>
      <c r="I31" s="79" t="s">
        <v>27</v>
      </c>
      <c r="J31" s="76">
        <v>0.05</v>
      </c>
      <c r="K31" s="79" t="s">
        <v>27</v>
      </c>
      <c r="L31" s="80">
        <v>0.01</v>
      </c>
      <c r="O31" s="22"/>
      <c r="P31" s="22"/>
      <c r="Q31" s="23"/>
      <c r="R31" s="22"/>
    </row>
    <row r="32" spans="1:26" s="12" customFormat="1" ht="16.5" customHeight="1">
      <c r="A32" s="81"/>
      <c r="B32" s="128"/>
      <c r="C32" s="66"/>
      <c r="D32" s="9" t="str">
        <f t="shared" si="4"/>
        <v/>
      </c>
      <c r="E32" s="82"/>
      <c r="F32" s="83"/>
      <c r="G32" s="177" t="s">
        <v>280</v>
      </c>
      <c r="H32" s="76">
        <v>0.5</v>
      </c>
      <c r="I32" s="10"/>
      <c r="J32" s="11"/>
      <c r="K32" s="79"/>
      <c r="L32" s="80"/>
      <c r="O32" s="22"/>
      <c r="P32" s="22"/>
      <c r="Q32" s="23"/>
      <c r="R32" s="22"/>
    </row>
    <row r="33" spans="1:18" s="12" customFormat="1" ht="16.5" customHeight="1">
      <c r="A33" s="81"/>
      <c r="B33" s="128"/>
      <c r="C33" s="66"/>
      <c r="D33" s="9" t="str">
        <f t="shared" si="4"/>
        <v/>
      </c>
      <c r="E33" s="84"/>
      <c r="F33" s="76"/>
      <c r="G33" s="79" t="s">
        <v>27</v>
      </c>
      <c r="H33" s="76">
        <v>0.05</v>
      </c>
      <c r="I33" s="10"/>
      <c r="J33" s="11"/>
      <c r="K33" s="79" t="s">
        <v>158</v>
      </c>
      <c r="L33" s="80">
        <v>3</v>
      </c>
      <c r="O33" s="22"/>
      <c r="P33" s="22"/>
      <c r="Q33" s="23"/>
      <c r="R33" s="22"/>
    </row>
    <row r="34" spans="1:18" s="12" customFormat="1" ht="16.5" customHeight="1">
      <c r="A34" s="85"/>
      <c r="B34" s="129"/>
      <c r="C34" s="86"/>
      <c r="D34" s="9" t="str">
        <f t="shared" si="4"/>
        <v/>
      </c>
      <c r="E34" s="86"/>
      <c r="F34" s="87"/>
      <c r="G34" s="177"/>
      <c r="H34" s="76"/>
      <c r="I34" s="10"/>
      <c r="J34" s="11"/>
      <c r="K34" s="88"/>
      <c r="L34" s="80"/>
      <c r="O34" s="22"/>
      <c r="P34" s="22"/>
      <c r="Q34" s="23"/>
      <c r="R34" s="22"/>
    </row>
    <row r="35" spans="1:18" s="12" customFormat="1" ht="16.5" customHeight="1">
      <c r="A35" s="89" t="s">
        <v>226</v>
      </c>
      <c r="B35" s="76" t="s">
        <v>56</v>
      </c>
      <c r="C35" s="66"/>
      <c r="D35" s="9" t="str">
        <f t="shared" si="4"/>
        <v/>
      </c>
      <c r="E35" s="94" t="s">
        <v>408</v>
      </c>
      <c r="F35" s="87"/>
      <c r="G35" s="82" t="s">
        <v>393</v>
      </c>
      <c r="H35" s="90"/>
      <c r="I35" s="10" t="s">
        <v>2</v>
      </c>
      <c r="J35" s="11"/>
      <c r="K35" s="104" t="s">
        <v>334</v>
      </c>
      <c r="L35" s="80"/>
      <c r="O35" s="22"/>
      <c r="P35" s="22"/>
      <c r="Q35" s="25"/>
      <c r="R35" s="22"/>
    </row>
    <row r="36" spans="1:18" s="12" customFormat="1" ht="16.5" customHeight="1">
      <c r="A36" s="75">
        <f>A4</f>
        <v>45023</v>
      </c>
      <c r="B36" s="76" t="s">
        <v>15</v>
      </c>
      <c r="C36" s="66">
        <v>8</v>
      </c>
      <c r="D36" s="9" t="str">
        <f t="shared" si="4"/>
        <v>公斤</v>
      </c>
      <c r="E36" s="66" t="s">
        <v>208</v>
      </c>
      <c r="F36" s="76">
        <v>1</v>
      </c>
      <c r="G36" s="77" t="s">
        <v>219</v>
      </c>
      <c r="H36" s="83">
        <v>0.2</v>
      </c>
      <c r="I36" s="13" t="s">
        <v>14</v>
      </c>
      <c r="J36" s="14">
        <v>7</v>
      </c>
      <c r="K36" s="79" t="s">
        <v>335</v>
      </c>
      <c r="L36" s="80">
        <v>2</v>
      </c>
      <c r="O36" s="22"/>
      <c r="P36" s="22"/>
      <c r="Q36" s="23"/>
      <c r="R36" s="22"/>
    </row>
    <row r="37" spans="1:18" s="12" customFormat="1" ht="16.5" customHeight="1">
      <c r="A37" s="68"/>
      <c r="B37" s="130" t="s">
        <v>36</v>
      </c>
      <c r="C37" s="66">
        <v>3</v>
      </c>
      <c r="D37" s="9" t="str">
        <f t="shared" si="4"/>
        <v>公斤</v>
      </c>
      <c r="E37" s="47" t="s">
        <v>396</v>
      </c>
      <c r="F37" s="76">
        <v>3</v>
      </c>
      <c r="G37" s="82" t="s">
        <v>83</v>
      </c>
      <c r="H37" s="83">
        <v>5</v>
      </c>
      <c r="I37" s="79" t="s">
        <v>27</v>
      </c>
      <c r="J37" s="76">
        <v>0.05</v>
      </c>
      <c r="K37" s="79" t="s">
        <v>32</v>
      </c>
      <c r="L37" s="80">
        <v>1</v>
      </c>
      <c r="O37" s="22"/>
      <c r="P37" s="22"/>
      <c r="Q37" s="23"/>
      <c r="R37" s="22"/>
    </row>
    <row r="38" spans="1:18" s="12" customFormat="1" ht="16.5" customHeight="1">
      <c r="A38" s="68"/>
      <c r="B38" s="128"/>
      <c r="C38" s="66"/>
      <c r="D38" s="9" t="str">
        <f t="shared" si="4"/>
        <v/>
      </c>
      <c r="E38" s="66" t="s">
        <v>353</v>
      </c>
      <c r="F38" s="76">
        <v>0.5</v>
      </c>
      <c r="G38" s="82" t="s">
        <v>85</v>
      </c>
      <c r="H38" s="83">
        <v>0.5</v>
      </c>
      <c r="I38" s="10"/>
      <c r="J38" s="11"/>
      <c r="K38" s="79"/>
      <c r="L38" s="80"/>
      <c r="O38" s="22"/>
      <c r="P38" s="22"/>
      <c r="Q38" s="23"/>
      <c r="R38" s="22"/>
    </row>
    <row r="39" spans="1:18" s="12" customFormat="1" ht="16.5" customHeight="1">
      <c r="A39" s="68"/>
      <c r="B39" s="128"/>
      <c r="C39" s="66"/>
      <c r="D39" s="9" t="str">
        <f t="shared" si="4"/>
        <v/>
      </c>
      <c r="E39" s="79" t="s">
        <v>27</v>
      </c>
      <c r="F39" s="76">
        <v>0.05</v>
      </c>
      <c r="G39" s="79" t="s">
        <v>27</v>
      </c>
      <c r="H39" s="76">
        <v>0.05</v>
      </c>
      <c r="I39" s="10"/>
      <c r="J39" s="11"/>
      <c r="K39" s="79"/>
      <c r="L39" s="80"/>
      <c r="O39" s="22"/>
      <c r="P39" s="22"/>
      <c r="Q39" s="23"/>
      <c r="R39" s="22"/>
    </row>
    <row r="40" spans="1:18" s="12" customFormat="1" ht="16.5" customHeight="1">
      <c r="A40" s="93"/>
      <c r="B40" s="129"/>
      <c r="C40" s="66"/>
      <c r="D40" s="9" t="str">
        <f t="shared" si="4"/>
        <v/>
      </c>
      <c r="E40" s="66"/>
      <c r="F40" s="76"/>
      <c r="G40" s="84"/>
      <c r="H40" s="87"/>
      <c r="I40" s="10"/>
      <c r="J40" s="11"/>
      <c r="K40" s="79"/>
      <c r="L40" s="80"/>
      <c r="O40" s="22"/>
      <c r="P40" s="22"/>
      <c r="Q40" s="23"/>
      <c r="R40" s="22"/>
    </row>
    <row r="41" spans="1:18" s="12" customFormat="1" ht="16.5" customHeight="1">
      <c r="A41" s="89" t="s">
        <v>242</v>
      </c>
      <c r="B41" s="76" t="s">
        <v>112</v>
      </c>
      <c r="C41" s="66"/>
      <c r="D41" s="9" t="str">
        <f t="shared" si="4"/>
        <v/>
      </c>
      <c r="E41" s="94" t="s">
        <v>413</v>
      </c>
      <c r="F41" s="87"/>
      <c r="G41" s="63" t="s">
        <v>265</v>
      </c>
      <c r="H41" s="57"/>
      <c r="I41" s="10" t="s">
        <v>2</v>
      </c>
      <c r="J41" s="11"/>
      <c r="K41" s="17" t="s">
        <v>267</v>
      </c>
      <c r="L41" s="24"/>
      <c r="O41" s="186"/>
      <c r="P41" s="25"/>
      <c r="Q41" s="25"/>
      <c r="R41" s="22"/>
    </row>
    <row r="42" spans="1:18" s="12" customFormat="1" ht="16.5" customHeight="1">
      <c r="A42" s="95">
        <f>A5</f>
        <v>45026</v>
      </c>
      <c r="B42" s="76" t="s">
        <v>15</v>
      </c>
      <c r="C42" s="66">
        <v>10</v>
      </c>
      <c r="D42" s="9" t="str">
        <f t="shared" si="4"/>
        <v>公斤</v>
      </c>
      <c r="E42" s="66" t="s">
        <v>414</v>
      </c>
      <c r="F42" s="76">
        <v>1</v>
      </c>
      <c r="G42" s="79" t="s">
        <v>79</v>
      </c>
      <c r="H42" s="76">
        <v>5</v>
      </c>
      <c r="I42" s="13" t="s">
        <v>14</v>
      </c>
      <c r="J42" s="14">
        <v>7</v>
      </c>
      <c r="K42" s="79" t="s">
        <v>58</v>
      </c>
      <c r="L42" s="80">
        <v>0.1</v>
      </c>
      <c r="O42" s="187"/>
      <c r="P42" s="188"/>
      <c r="Q42" s="23"/>
      <c r="R42" s="22"/>
    </row>
    <row r="43" spans="1:18" s="12" customFormat="1" ht="16.5" customHeight="1">
      <c r="A43" s="81"/>
      <c r="B43" s="131"/>
      <c r="C43" s="66"/>
      <c r="D43" s="59"/>
      <c r="E43" s="66"/>
      <c r="F43" s="76"/>
      <c r="G43" s="19" t="s">
        <v>136</v>
      </c>
      <c r="H43" s="76">
        <v>0.6</v>
      </c>
      <c r="I43" s="79" t="s">
        <v>27</v>
      </c>
      <c r="J43" s="76">
        <v>0.05</v>
      </c>
      <c r="K43" s="79"/>
      <c r="L43" s="80"/>
      <c r="O43" s="187"/>
      <c r="P43" s="188"/>
      <c r="Q43" s="23"/>
      <c r="R43" s="22"/>
    </row>
    <row r="44" spans="1:18" s="12" customFormat="1" ht="16.5" customHeight="1">
      <c r="A44" s="81"/>
      <c r="B44" s="128"/>
      <c r="C44" s="66"/>
      <c r="D44" s="9" t="str">
        <f t="shared" si="4"/>
        <v/>
      </c>
      <c r="E44" s="82"/>
      <c r="F44" s="83"/>
      <c r="G44" s="79" t="s">
        <v>389</v>
      </c>
      <c r="H44" s="76">
        <v>0.1</v>
      </c>
      <c r="I44" s="10"/>
      <c r="J44" s="11"/>
      <c r="K44" s="79" t="s">
        <v>27</v>
      </c>
      <c r="L44" s="80">
        <v>0.01</v>
      </c>
      <c r="O44" s="187"/>
      <c r="P44" s="188"/>
      <c r="Q44" s="23"/>
      <c r="R44" s="22"/>
    </row>
    <row r="45" spans="1:18" s="12" customFormat="1" ht="16.5" customHeight="1">
      <c r="A45" s="81"/>
      <c r="B45" s="128"/>
      <c r="C45" s="66"/>
      <c r="D45" s="9" t="str">
        <f t="shared" si="4"/>
        <v/>
      </c>
      <c r="E45" s="84"/>
      <c r="F45" s="76"/>
      <c r="G45" s="79" t="s">
        <v>27</v>
      </c>
      <c r="H45" s="76">
        <v>0.05</v>
      </c>
      <c r="I45" s="10"/>
      <c r="J45" s="11"/>
      <c r="K45" s="79"/>
      <c r="L45" s="80"/>
      <c r="O45" s="22"/>
      <c r="P45" s="22"/>
      <c r="Q45" s="23"/>
      <c r="R45" s="22"/>
    </row>
    <row r="46" spans="1:18" s="12" customFormat="1" ht="16.5" customHeight="1">
      <c r="A46" s="85"/>
      <c r="B46" s="129"/>
      <c r="C46" s="86"/>
      <c r="D46" s="9" t="str">
        <f t="shared" si="4"/>
        <v/>
      </c>
      <c r="E46" s="96"/>
      <c r="F46" s="97"/>
      <c r="G46" s="98"/>
      <c r="H46" s="99"/>
      <c r="I46" s="10"/>
      <c r="J46" s="11"/>
      <c r="K46" s="88"/>
      <c r="L46" s="80"/>
      <c r="O46" s="22"/>
      <c r="P46" s="22"/>
      <c r="Q46" s="23"/>
      <c r="R46" s="22"/>
    </row>
    <row r="47" spans="1:18" s="12" customFormat="1" ht="16.5" customHeight="1">
      <c r="A47" s="89" t="s">
        <v>241</v>
      </c>
      <c r="B47" s="76" t="s">
        <v>345</v>
      </c>
      <c r="C47" s="66"/>
      <c r="D47" s="59" t="str">
        <f t="shared" si="4"/>
        <v/>
      </c>
      <c r="E47" s="94" t="s">
        <v>415</v>
      </c>
      <c r="F47" s="87"/>
      <c r="G47" s="63" t="s">
        <v>347</v>
      </c>
      <c r="H47" s="57"/>
      <c r="I47" s="10" t="s">
        <v>2</v>
      </c>
      <c r="J47" s="11"/>
      <c r="K47" s="33" t="s">
        <v>54</v>
      </c>
      <c r="L47" s="24"/>
      <c r="O47" s="189"/>
      <c r="P47" s="190"/>
      <c r="Q47" s="25"/>
      <c r="R47" s="22"/>
    </row>
    <row r="48" spans="1:18" s="12" customFormat="1" ht="16.5" customHeight="1">
      <c r="A48" s="75">
        <f>A6</f>
        <v>45027</v>
      </c>
      <c r="B48" s="76" t="s">
        <v>15</v>
      </c>
      <c r="C48" s="66">
        <v>10</v>
      </c>
      <c r="D48" s="59" t="str">
        <f t="shared" si="4"/>
        <v>公斤</v>
      </c>
      <c r="E48" s="69" t="s">
        <v>416</v>
      </c>
      <c r="F48" s="76">
        <v>6</v>
      </c>
      <c r="G48" s="79" t="s">
        <v>204</v>
      </c>
      <c r="H48" s="76">
        <v>4.5</v>
      </c>
      <c r="I48" s="13" t="s">
        <v>14</v>
      </c>
      <c r="J48" s="14">
        <v>7</v>
      </c>
      <c r="K48" s="79" t="s">
        <v>48</v>
      </c>
      <c r="L48" s="80">
        <v>3</v>
      </c>
      <c r="O48" s="186"/>
      <c r="P48" s="191"/>
      <c r="Q48" s="23"/>
      <c r="R48" s="22"/>
    </row>
    <row r="49" spans="1:18" s="12" customFormat="1" ht="16.5" customHeight="1">
      <c r="A49" s="68"/>
      <c r="B49" s="131" t="s">
        <v>36</v>
      </c>
      <c r="C49" s="66">
        <v>3</v>
      </c>
      <c r="D49" s="59" t="str">
        <f t="shared" si="4"/>
        <v>公斤</v>
      </c>
      <c r="E49" s="66" t="s">
        <v>117</v>
      </c>
      <c r="F49" s="76">
        <v>3</v>
      </c>
      <c r="G49" s="19" t="s">
        <v>349</v>
      </c>
      <c r="H49" s="76">
        <v>0.5</v>
      </c>
      <c r="I49" s="79" t="s">
        <v>27</v>
      </c>
      <c r="J49" s="76">
        <v>0.05</v>
      </c>
      <c r="K49" s="79" t="s">
        <v>33</v>
      </c>
      <c r="L49" s="80">
        <v>1</v>
      </c>
      <c r="O49" s="189"/>
      <c r="P49" s="191"/>
      <c r="Q49" s="23"/>
      <c r="R49" s="22"/>
    </row>
    <row r="50" spans="1:18" s="12" customFormat="1" ht="16.5" customHeight="1">
      <c r="A50" s="68"/>
      <c r="B50" s="128"/>
      <c r="C50" s="66"/>
      <c r="D50" s="59" t="str">
        <f t="shared" si="4"/>
        <v/>
      </c>
      <c r="E50" s="82" t="s">
        <v>64</v>
      </c>
      <c r="F50" s="83">
        <v>0.5</v>
      </c>
      <c r="G50" s="79"/>
      <c r="H50" s="76"/>
      <c r="I50" s="10"/>
      <c r="J50" s="11"/>
      <c r="K50" s="79" t="s">
        <v>27</v>
      </c>
      <c r="L50" s="80">
        <v>0.01</v>
      </c>
      <c r="O50" s="189"/>
      <c r="P50" s="191"/>
      <c r="Q50" s="23"/>
      <c r="R50" s="22"/>
    </row>
    <row r="51" spans="1:18" s="12" customFormat="1" ht="16.5" customHeight="1">
      <c r="A51" s="68"/>
      <c r="B51" s="128"/>
      <c r="C51" s="66"/>
      <c r="D51" s="59" t="str">
        <f t="shared" si="4"/>
        <v/>
      </c>
      <c r="E51" s="79" t="s">
        <v>27</v>
      </c>
      <c r="F51" s="76">
        <v>0.05</v>
      </c>
      <c r="G51" s="79" t="s">
        <v>27</v>
      </c>
      <c r="H51" s="76">
        <v>0.05</v>
      </c>
      <c r="I51" s="10"/>
      <c r="J51" s="11"/>
      <c r="K51" s="79"/>
      <c r="L51" s="80"/>
      <c r="O51" s="187"/>
      <c r="P51" s="192"/>
      <c r="Q51" s="23"/>
      <c r="R51" s="22"/>
    </row>
    <row r="52" spans="1:18" s="12" customFormat="1" ht="16.5" customHeight="1">
      <c r="A52" s="93"/>
      <c r="B52" s="129"/>
      <c r="C52" s="66"/>
      <c r="D52" s="59" t="str">
        <f t="shared" si="4"/>
        <v/>
      </c>
      <c r="E52" s="96" t="s">
        <v>251</v>
      </c>
      <c r="F52" s="97"/>
      <c r="G52" s="79"/>
      <c r="H52" s="76"/>
      <c r="I52" s="10"/>
      <c r="J52" s="11"/>
      <c r="K52" s="79"/>
      <c r="L52" s="80"/>
      <c r="O52" s="22"/>
      <c r="P52" s="22"/>
      <c r="Q52" s="23"/>
      <c r="R52" s="22"/>
    </row>
    <row r="53" spans="1:18" s="12" customFormat="1" ht="16.5" customHeight="1">
      <c r="A53" s="89" t="s">
        <v>243</v>
      </c>
      <c r="B53" s="208" t="s">
        <v>122</v>
      </c>
      <c r="C53" s="209"/>
      <c r="D53" s="9" t="str">
        <f t="shared" si="4"/>
        <v/>
      </c>
      <c r="E53" s="79" t="s">
        <v>400</v>
      </c>
      <c r="F53" s="87"/>
      <c r="G53" s="79" t="s">
        <v>125</v>
      </c>
      <c r="H53" s="87"/>
      <c r="I53" s="10" t="s">
        <v>2</v>
      </c>
      <c r="J53" s="11"/>
      <c r="K53" s="104" t="s">
        <v>127</v>
      </c>
      <c r="L53" s="80"/>
      <c r="O53" s="22"/>
      <c r="P53" s="22"/>
      <c r="Q53" s="25"/>
      <c r="R53" s="22"/>
    </row>
    <row r="54" spans="1:18" s="12" customFormat="1" ht="16.5" customHeight="1">
      <c r="A54" s="75">
        <f>A7</f>
        <v>45028</v>
      </c>
      <c r="B54" s="124" t="s">
        <v>63</v>
      </c>
      <c r="C54" s="66">
        <v>4</v>
      </c>
      <c r="D54" s="9" t="str">
        <f t="shared" si="4"/>
        <v>公斤</v>
      </c>
      <c r="E54" s="79" t="s">
        <v>388</v>
      </c>
      <c r="F54" s="76">
        <v>6</v>
      </c>
      <c r="G54" s="79" t="s">
        <v>410</v>
      </c>
      <c r="H54" s="76">
        <v>1</v>
      </c>
      <c r="I54" s="13" t="s">
        <v>14</v>
      </c>
      <c r="J54" s="14">
        <v>7</v>
      </c>
      <c r="K54" s="47" t="s">
        <v>26</v>
      </c>
      <c r="L54" s="47">
        <v>1</v>
      </c>
      <c r="O54" s="22"/>
      <c r="P54" s="22"/>
      <c r="Q54" s="23"/>
      <c r="R54" s="22"/>
    </row>
    <row r="55" spans="1:18" s="12" customFormat="1" ht="16.5" customHeight="1">
      <c r="A55" s="81"/>
      <c r="B55" s="130"/>
      <c r="C55" s="66"/>
      <c r="D55" s="9" t="str">
        <f t="shared" si="4"/>
        <v/>
      </c>
      <c r="E55" s="66"/>
      <c r="F55" s="76"/>
      <c r="G55" s="19" t="s">
        <v>47</v>
      </c>
      <c r="H55" s="76">
        <v>3</v>
      </c>
      <c r="I55" s="79" t="s">
        <v>27</v>
      </c>
      <c r="J55" s="76">
        <v>0.05</v>
      </c>
      <c r="K55" s="10" t="s">
        <v>51</v>
      </c>
      <c r="L55" s="80">
        <v>2</v>
      </c>
      <c r="O55" s="22"/>
      <c r="P55" s="22"/>
      <c r="Q55" s="23"/>
      <c r="R55" s="22"/>
    </row>
    <row r="56" spans="1:18" s="12" customFormat="1" ht="16.5" customHeight="1">
      <c r="A56" s="81"/>
      <c r="B56" s="128"/>
      <c r="C56" s="66"/>
      <c r="D56" s="9" t="str">
        <f t="shared" si="4"/>
        <v/>
      </c>
      <c r="E56" s="66"/>
      <c r="F56" s="76"/>
      <c r="G56" s="66" t="s">
        <v>105</v>
      </c>
      <c r="H56" s="101">
        <v>2</v>
      </c>
      <c r="I56" s="10"/>
      <c r="J56" s="11"/>
      <c r="K56" s="10" t="s">
        <v>52</v>
      </c>
      <c r="L56" s="80">
        <v>1</v>
      </c>
      <c r="O56" s="22"/>
      <c r="P56" s="22"/>
      <c r="Q56" s="23"/>
      <c r="R56" s="22"/>
    </row>
    <row r="57" spans="1:18" s="12" customFormat="1" ht="16.5" customHeight="1">
      <c r="A57" s="81"/>
      <c r="B57" s="128"/>
      <c r="C57" s="66"/>
      <c r="D57" s="9" t="str">
        <f t="shared" si="4"/>
        <v/>
      </c>
      <c r="E57" s="66"/>
      <c r="F57" s="87"/>
      <c r="G57" s="79" t="s">
        <v>227</v>
      </c>
      <c r="H57" s="76">
        <v>1</v>
      </c>
      <c r="I57" s="10"/>
      <c r="J57" s="11"/>
      <c r="K57" s="10" t="s">
        <v>70</v>
      </c>
      <c r="L57" s="80"/>
      <c r="O57" s="22"/>
      <c r="P57" s="22"/>
      <c r="Q57" s="23"/>
      <c r="R57" s="22"/>
    </row>
    <row r="58" spans="1:18" s="12" customFormat="1" ht="16.5" customHeight="1">
      <c r="A58" s="85"/>
      <c r="B58" s="129"/>
      <c r="C58" s="86"/>
      <c r="D58" s="9" t="str">
        <f t="shared" si="4"/>
        <v/>
      </c>
      <c r="E58" s="66"/>
      <c r="F58" s="87"/>
      <c r="G58" s="79" t="s">
        <v>27</v>
      </c>
      <c r="H58" s="76">
        <v>0.05</v>
      </c>
      <c r="I58" s="10"/>
      <c r="J58" s="11"/>
      <c r="K58" s="88"/>
      <c r="L58" s="80"/>
      <c r="O58" s="22"/>
      <c r="P58" s="22"/>
      <c r="Q58" s="23"/>
      <c r="R58" s="22"/>
    </row>
    <row r="59" spans="1:18" s="12" customFormat="1" ht="16.5" customHeight="1">
      <c r="A59" s="89" t="s">
        <v>244</v>
      </c>
      <c r="B59" s="76" t="s">
        <v>37</v>
      </c>
      <c r="C59" s="66"/>
      <c r="D59" s="59" t="str">
        <f t="shared" si="4"/>
        <v/>
      </c>
      <c r="E59" s="56" t="s">
        <v>398</v>
      </c>
      <c r="F59" s="57"/>
      <c r="G59" s="63" t="s">
        <v>257</v>
      </c>
      <c r="H59" s="57"/>
      <c r="I59" s="10" t="s">
        <v>2</v>
      </c>
      <c r="J59" s="11"/>
      <c r="K59" s="79" t="s">
        <v>43</v>
      </c>
      <c r="L59" s="80"/>
      <c r="O59" s="22"/>
      <c r="R59" s="22"/>
    </row>
    <row r="60" spans="1:18" s="12" customFormat="1" ht="16.5" customHeight="1">
      <c r="A60" s="75">
        <f>A8</f>
        <v>45029</v>
      </c>
      <c r="B60" s="76" t="s">
        <v>15</v>
      </c>
      <c r="C60" s="66">
        <v>8</v>
      </c>
      <c r="D60" s="59" t="str">
        <f t="shared" si="4"/>
        <v>公斤</v>
      </c>
      <c r="E60" s="52" t="s">
        <v>399</v>
      </c>
      <c r="F60" s="58">
        <v>6</v>
      </c>
      <c r="G60" s="52" t="s">
        <v>412</v>
      </c>
      <c r="H60" s="58">
        <v>4</v>
      </c>
      <c r="I60" s="13" t="s">
        <v>14</v>
      </c>
      <c r="J60" s="14">
        <v>7</v>
      </c>
      <c r="K60" s="79" t="s">
        <v>259</v>
      </c>
      <c r="L60" s="80">
        <v>5</v>
      </c>
      <c r="O60" s="22"/>
      <c r="R60" s="22"/>
    </row>
    <row r="61" spans="1:18" s="12" customFormat="1" ht="16.5" customHeight="1">
      <c r="A61" s="68"/>
      <c r="B61" s="131" t="s">
        <v>36</v>
      </c>
      <c r="C61" s="66">
        <v>3</v>
      </c>
      <c r="D61" s="59" t="str">
        <f t="shared" si="4"/>
        <v>公斤</v>
      </c>
      <c r="E61" s="62" t="s">
        <v>107</v>
      </c>
      <c r="F61" s="58">
        <v>2</v>
      </c>
      <c r="G61" s="79"/>
      <c r="H61" s="76"/>
      <c r="I61" s="79" t="s">
        <v>27</v>
      </c>
      <c r="J61" s="76">
        <v>0.05</v>
      </c>
      <c r="K61" s="79" t="s">
        <v>32</v>
      </c>
      <c r="L61" s="80">
        <v>1</v>
      </c>
      <c r="O61" s="22"/>
      <c r="R61" s="22"/>
    </row>
    <row r="62" spans="1:18" s="12" customFormat="1" ht="16.5" customHeight="1">
      <c r="A62" s="68"/>
      <c r="B62" s="128"/>
      <c r="C62" s="66"/>
      <c r="D62" s="9"/>
      <c r="E62" s="79" t="s">
        <v>27</v>
      </c>
      <c r="F62" s="76">
        <v>0.05</v>
      </c>
      <c r="G62" s="79"/>
      <c r="H62" s="76"/>
      <c r="I62" s="10"/>
      <c r="J62" s="11"/>
      <c r="K62" s="79"/>
      <c r="L62" s="80"/>
      <c r="O62" s="22"/>
      <c r="R62" s="22"/>
    </row>
    <row r="63" spans="1:18" s="12" customFormat="1" ht="16.5" customHeight="1">
      <c r="A63" s="68"/>
      <c r="B63" s="128"/>
      <c r="C63" s="66"/>
      <c r="D63" s="9" t="str">
        <f t="shared" si="4"/>
        <v/>
      </c>
      <c r="E63" s="52" t="s">
        <v>33</v>
      </c>
      <c r="F63" s="58">
        <v>1</v>
      </c>
      <c r="G63" s="79"/>
      <c r="H63" s="76"/>
      <c r="I63" s="10"/>
      <c r="J63" s="11"/>
      <c r="K63" s="79"/>
      <c r="L63" s="80"/>
      <c r="O63" s="22"/>
      <c r="R63" s="22"/>
    </row>
    <row r="64" spans="1:18" s="12" customFormat="1" ht="16.5" customHeight="1">
      <c r="A64" s="68"/>
      <c r="B64" s="128"/>
      <c r="C64" s="66"/>
      <c r="D64" s="9" t="str">
        <f t="shared" si="4"/>
        <v/>
      </c>
      <c r="E64" s="52" t="s">
        <v>108</v>
      </c>
      <c r="F64" s="52"/>
      <c r="G64" s="79"/>
      <c r="H64" s="76"/>
      <c r="I64" s="10"/>
      <c r="J64" s="11"/>
      <c r="K64" s="79"/>
      <c r="L64" s="80"/>
      <c r="O64" s="22"/>
      <c r="R64" s="22"/>
    </row>
    <row r="65" spans="1:18" s="12" customFormat="1" ht="16.5" customHeight="1">
      <c r="A65" s="105" t="s">
        <v>245</v>
      </c>
      <c r="B65" s="76" t="s">
        <v>114</v>
      </c>
      <c r="C65" s="66"/>
      <c r="D65" s="9" t="str">
        <f t="shared" si="4"/>
        <v/>
      </c>
      <c r="E65" s="66" t="s">
        <v>401</v>
      </c>
      <c r="F65" s="87"/>
      <c r="G65" s="78" t="s">
        <v>272</v>
      </c>
      <c r="H65" s="87"/>
      <c r="I65" s="10" t="s">
        <v>2</v>
      </c>
      <c r="J65" s="11"/>
      <c r="K65" s="33" t="s">
        <v>369</v>
      </c>
      <c r="L65" s="24"/>
      <c r="O65" s="22"/>
      <c r="P65" s="22"/>
      <c r="Q65" s="23"/>
      <c r="R65" s="22"/>
    </row>
    <row r="66" spans="1:18" s="12" customFormat="1" ht="16.5" customHeight="1">
      <c r="A66" s="106">
        <f>A9</f>
        <v>45030</v>
      </c>
      <c r="B66" s="76" t="s">
        <v>15</v>
      </c>
      <c r="C66" s="66">
        <v>10</v>
      </c>
      <c r="D66" s="9" t="str">
        <f t="shared" si="4"/>
        <v>公斤</v>
      </c>
      <c r="E66" s="66"/>
      <c r="F66" s="76"/>
      <c r="G66" s="79" t="s">
        <v>203</v>
      </c>
      <c r="H66" s="76">
        <v>3</v>
      </c>
      <c r="I66" s="13" t="s">
        <v>14</v>
      </c>
      <c r="J66" s="14">
        <v>7</v>
      </c>
      <c r="K66" s="79" t="s">
        <v>58</v>
      </c>
      <c r="L66" s="80">
        <v>0.1</v>
      </c>
      <c r="O66" s="22"/>
      <c r="P66" s="22"/>
      <c r="Q66" s="23"/>
      <c r="R66" s="22"/>
    </row>
    <row r="67" spans="1:18" s="12" customFormat="1" ht="16.5" customHeight="1">
      <c r="A67" s="107"/>
      <c r="B67" s="130" t="s">
        <v>115</v>
      </c>
      <c r="C67" s="66">
        <v>0.4</v>
      </c>
      <c r="D67" s="9" t="str">
        <f t="shared" si="4"/>
        <v>公斤</v>
      </c>
      <c r="E67" s="102" t="s">
        <v>270</v>
      </c>
      <c r="F67" s="101">
        <v>1</v>
      </c>
      <c r="G67" s="47"/>
      <c r="H67" s="76"/>
      <c r="I67" s="79" t="s">
        <v>27</v>
      </c>
      <c r="J67" s="76">
        <v>0.05</v>
      </c>
      <c r="K67" s="79" t="s">
        <v>187</v>
      </c>
      <c r="L67" s="80">
        <v>0.5</v>
      </c>
      <c r="O67" s="22"/>
      <c r="P67" s="22"/>
      <c r="Q67" s="23"/>
      <c r="R67" s="22"/>
    </row>
    <row r="68" spans="1:18" s="12" customFormat="1" ht="16.5" customHeight="1">
      <c r="A68" s="107"/>
      <c r="B68" s="128"/>
      <c r="C68" s="66"/>
      <c r="D68" s="9" t="str">
        <f t="shared" si="4"/>
        <v/>
      </c>
      <c r="E68" s="102" t="s">
        <v>208</v>
      </c>
      <c r="F68" s="101">
        <v>1</v>
      </c>
      <c r="G68" s="79"/>
      <c r="H68" s="76"/>
      <c r="I68" s="10"/>
      <c r="J68" s="11"/>
      <c r="K68" s="79" t="s">
        <v>27</v>
      </c>
      <c r="L68" s="80">
        <v>0.01</v>
      </c>
      <c r="O68" s="22"/>
      <c r="P68" s="22"/>
      <c r="Q68" s="23"/>
      <c r="R68" s="22"/>
    </row>
    <row r="69" spans="1:18" s="12" customFormat="1" ht="16.5" customHeight="1">
      <c r="A69" s="107"/>
      <c r="B69" s="128"/>
      <c r="C69" s="66"/>
      <c r="D69" s="9" t="str">
        <f t="shared" si="4"/>
        <v/>
      </c>
      <c r="E69" s="79" t="s">
        <v>27</v>
      </c>
      <c r="F69" s="76">
        <v>0.05</v>
      </c>
      <c r="G69" s="79"/>
      <c r="H69" s="76"/>
      <c r="I69" s="10"/>
      <c r="J69" s="11"/>
      <c r="K69" s="79"/>
      <c r="L69" s="80"/>
      <c r="O69" s="22"/>
      <c r="P69" s="22"/>
      <c r="Q69" s="23"/>
      <c r="R69" s="22"/>
    </row>
    <row r="70" spans="1:18" s="12" customFormat="1" ht="16.5" customHeight="1">
      <c r="A70" s="108"/>
      <c r="B70" s="129"/>
      <c r="C70" s="86"/>
      <c r="D70" s="9" t="str">
        <f t="shared" si="4"/>
        <v/>
      </c>
      <c r="E70" s="109"/>
      <c r="F70" s="87"/>
      <c r="G70" s="88"/>
      <c r="H70" s="87"/>
      <c r="I70" s="10"/>
      <c r="J70" s="11"/>
      <c r="K70" s="88"/>
      <c r="L70" s="80"/>
      <c r="O70" s="22"/>
      <c r="P70" s="22"/>
      <c r="Q70" s="23"/>
      <c r="R70" s="22"/>
    </row>
    <row r="71" spans="1:18" s="12" customFormat="1" ht="16.5" customHeight="1">
      <c r="A71" s="105" t="s">
        <v>246</v>
      </c>
      <c r="B71" s="76" t="s">
        <v>34</v>
      </c>
      <c r="C71" s="66"/>
      <c r="D71" s="59" t="str">
        <f t="shared" si="4"/>
        <v/>
      </c>
      <c r="E71" s="66" t="s">
        <v>419</v>
      </c>
      <c r="F71" s="87"/>
      <c r="G71" s="78" t="s">
        <v>119</v>
      </c>
      <c r="H71" s="87"/>
      <c r="I71" s="10" t="s">
        <v>2</v>
      </c>
      <c r="J71" s="11"/>
      <c r="K71" s="73" t="s">
        <v>283</v>
      </c>
      <c r="L71" s="74"/>
      <c r="O71" s="22"/>
      <c r="P71" s="22"/>
      <c r="Q71" s="23"/>
      <c r="R71" s="22"/>
    </row>
    <row r="72" spans="1:18" s="12" customFormat="1" ht="16.5" customHeight="1">
      <c r="A72" s="106">
        <f>A10</f>
        <v>45033</v>
      </c>
      <c r="B72" s="76" t="s">
        <v>15</v>
      </c>
      <c r="C72" s="66">
        <v>10</v>
      </c>
      <c r="D72" s="59" t="str">
        <f t="shared" si="4"/>
        <v>公斤</v>
      </c>
      <c r="E72" s="66" t="s">
        <v>420</v>
      </c>
      <c r="F72" s="76">
        <v>6</v>
      </c>
      <c r="G72" s="79" t="s">
        <v>66</v>
      </c>
      <c r="H72" s="76">
        <v>2</v>
      </c>
      <c r="I72" s="13" t="s">
        <v>14</v>
      </c>
      <c r="J72" s="14">
        <v>7</v>
      </c>
      <c r="K72" s="79" t="s">
        <v>284</v>
      </c>
      <c r="L72" s="80">
        <v>0.1</v>
      </c>
      <c r="O72" s="22"/>
      <c r="P72" s="22"/>
      <c r="Q72" s="23"/>
      <c r="R72" s="22"/>
    </row>
    <row r="73" spans="1:18" s="12" customFormat="1" ht="16.5" customHeight="1">
      <c r="A73" s="110"/>
      <c r="B73" s="130"/>
      <c r="C73" s="66"/>
      <c r="D73" s="9"/>
      <c r="E73" s="66" t="s">
        <v>117</v>
      </c>
      <c r="F73" s="76">
        <v>3</v>
      </c>
      <c r="G73" s="79" t="s">
        <v>158</v>
      </c>
      <c r="H73" s="76">
        <v>3</v>
      </c>
      <c r="I73" s="79" t="s">
        <v>27</v>
      </c>
      <c r="J73" s="76">
        <v>0.05</v>
      </c>
      <c r="K73" s="79" t="s">
        <v>285</v>
      </c>
      <c r="L73" s="80">
        <v>0.6</v>
      </c>
      <c r="O73" s="22"/>
      <c r="P73" s="22"/>
      <c r="Q73" s="23"/>
      <c r="R73" s="22"/>
    </row>
    <row r="74" spans="1:18" s="12" customFormat="1" ht="16.5" customHeight="1">
      <c r="A74" s="110"/>
      <c r="B74" s="128"/>
      <c r="C74" s="66"/>
      <c r="D74" s="9" t="str">
        <f t="shared" si="4"/>
        <v/>
      </c>
      <c r="E74" s="66" t="s">
        <v>281</v>
      </c>
      <c r="F74" s="76">
        <v>2</v>
      </c>
      <c r="G74" s="79" t="s">
        <v>27</v>
      </c>
      <c r="H74" s="76">
        <v>0.05</v>
      </c>
      <c r="I74" s="10"/>
      <c r="J74" s="11"/>
      <c r="K74" s="79" t="s">
        <v>46</v>
      </c>
      <c r="L74" s="80">
        <v>0.01</v>
      </c>
      <c r="O74" s="22"/>
      <c r="P74" s="22"/>
      <c r="Q74" s="23"/>
      <c r="R74" s="22"/>
    </row>
    <row r="75" spans="1:18" s="12" customFormat="1" ht="16.5" customHeight="1">
      <c r="A75" s="110"/>
      <c r="B75" s="128"/>
      <c r="C75" s="66"/>
      <c r="D75" s="9" t="str">
        <f t="shared" si="4"/>
        <v/>
      </c>
      <c r="E75" s="79" t="s">
        <v>27</v>
      </c>
      <c r="F75" s="76">
        <v>0.05</v>
      </c>
      <c r="G75" s="66" t="s">
        <v>17</v>
      </c>
      <c r="H75" s="76">
        <v>1</v>
      </c>
      <c r="I75" s="10"/>
      <c r="J75" s="11"/>
      <c r="K75" s="79"/>
      <c r="L75" s="80"/>
      <c r="O75" s="22"/>
      <c r="P75" s="22"/>
      <c r="Q75" s="23"/>
      <c r="R75" s="22"/>
    </row>
    <row r="76" spans="1:18" s="12" customFormat="1" ht="16.5" customHeight="1">
      <c r="A76" s="111"/>
      <c r="B76" s="129"/>
      <c r="C76" s="66"/>
      <c r="D76" s="9"/>
      <c r="E76" s="66" t="s">
        <v>118</v>
      </c>
      <c r="F76" s="76"/>
      <c r="G76" s="66" t="s">
        <v>120</v>
      </c>
      <c r="H76" s="76">
        <v>0.02</v>
      </c>
      <c r="I76" s="10"/>
      <c r="J76" s="11"/>
      <c r="K76" s="79"/>
      <c r="L76" s="80"/>
      <c r="O76" s="22"/>
      <c r="P76" s="22"/>
      <c r="Q76" s="23"/>
      <c r="R76" s="22"/>
    </row>
    <row r="77" spans="1:18" s="12" customFormat="1" ht="16.5" customHeight="1">
      <c r="A77" s="105" t="s">
        <v>247</v>
      </c>
      <c r="B77" s="76" t="s">
        <v>37</v>
      </c>
      <c r="C77" s="66"/>
      <c r="D77" s="59" t="str">
        <f t="shared" ref="D77:D91" si="5">IF(C77,"公斤","")</f>
        <v/>
      </c>
      <c r="E77" s="66" t="s">
        <v>427</v>
      </c>
      <c r="F77" s="87"/>
      <c r="G77" s="157" t="s">
        <v>207</v>
      </c>
      <c r="H77" s="158"/>
      <c r="I77" s="10" t="s">
        <v>2</v>
      </c>
      <c r="J77" s="11"/>
      <c r="K77" s="17" t="s">
        <v>290</v>
      </c>
      <c r="L77" s="24"/>
      <c r="O77" s="22"/>
      <c r="R77" s="22"/>
    </row>
    <row r="78" spans="1:18" s="12" customFormat="1" ht="16.5" customHeight="1">
      <c r="A78" s="112">
        <f>A11</f>
        <v>45034</v>
      </c>
      <c r="B78" s="76" t="s">
        <v>15</v>
      </c>
      <c r="C78" s="66">
        <v>8</v>
      </c>
      <c r="D78" s="59" t="str">
        <f t="shared" si="5"/>
        <v>公斤</v>
      </c>
      <c r="E78" s="66" t="s">
        <v>428</v>
      </c>
      <c r="F78" s="76">
        <v>9</v>
      </c>
      <c r="G78" s="159" t="s">
        <v>286</v>
      </c>
      <c r="H78" s="159">
        <v>1</v>
      </c>
      <c r="I78" s="13" t="s">
        <v>14</v>
      </c>
      <c r="J78" s="14">
        <v>7</v>
      </c>
      <c r="K78" s="79" t="s">
        <v>186</v>
      </c>
      <c r="L78" s="80">
        <v>0.1</v>
      </c>
      <c r="O78" s="22"/>
      <c r="R78" s="22"/>
    </row>
    <row r="79" spans="1:18" s="12" customFormat="1" ht="16.5" customHeight="1">
      <c r="A79" s="107"/>
      <c r="B79" s="131" t="s">
        <v>36</v>
      </c>
      <c r="C79" s="66">
        <v>3</v>
      </c>
      <c r="D79" s="59" t="str">
        <f t="shared" si="5"/>
        <v>公斤</v>
      </c>
      <c r="E79" s="79" t="s">
        <v>27</v>
      </c>
      <c r="F79" s="76">
        <v>0.05</v>
      </c>
      <c r="G79" s="159" t="s">
        <v>158</v>
      </c>
      <c r="H79" s="159">
        <v>6</v>
      </c>
      <c r="I79" s="79" t="s">
        <v>27</v>
      </c>
      <c r="J79" s="76">
        <v>0.05</v>
      </c>
      <c r="K79" s="79" t="s">
        <v>26</v>
      </c>
      <c r="L79" s="80">
        <v>0.6</v>
      </c>
      <c r="O79" s="22"/>
      <c r="R79" s="22"/>
    </row>
    <row r="80" spans="1:18" s="12" customFormat="1" ht="16.5" customHeight="1">
      <c r="A80" s="107"/>
      <c r="B80" s="128"/>
      <c r="C80" s="66"/>
      <c r="D80" s="59" t="str">
        <f t="shared" si="5"/>
        <v/>
      </c>
      <c r="E80" s="55" t="s">
        <v>280</v>
      </c>
      <c r="F80" s="76"/>
      <c r="G80" s="159" t="s">
        <v>227</v>
      </c>
      <c r="H80" s="159">
        <v>0.5</v>
      </c>
      <c r="I80" s="10"/>
      <c r="J80" s="11"/>
      <c r="K80" s="79" t="s">
        <v>27</v>
      </c>
      <c r="L80" s="80">
        <v>0.01</v>
      </c>
      <c r="O80" s="22"/>
      <c r="R80" s="22"/>
    </row>
    <row r="81" spans="1:26" s="12" customFormat="1" ht="16.5" customHeight="1">
      <c r="A81" s="107"/>
      <c r="B81" s="128"/>
      <c r="C81" s="66"/>
      <c r="D81" s="59" t="str">
        <f t="shared" si="5"/>
        <v/>
      </c>
      <c r="E81" s="66"/>
      <c r="F81" s="76"/>
      <c r="G81" s="79" t="s">
        <v>27</v>
      </c>
      <c r="H81" s="76">
        <v>0.05</v>
      </c>
      <c r="I81" s="10"/>
      <c r="J81" s="11"/>
      <c r="K81" s="79"/>
      <c r="L81" s="80"/>
      <c r="O81" s="22"/>
      <c r="R81" s="22"/>
    </row>
    <row r="82" spans="1:26" s="12" customFormat="1" ht="16.5" customHeight="1">
      <c r="A82" s="108"/>
      <c r="B82" s="129"/>
      <c r="C82" s="66"/>
      <c r="D82" s="59" t="str">
        <f t="shared" si="5"/>
        <v/>
      </c>
      <c r="E82" s="86"/>
      <c r="F82" s="87"/>
      <c r="G82" s="157"/>
      <c r="H82" s="160"/>
      <c r="I82" s="10"/>
      <c r="J82" s="11"/>
      <c r="K82" s="88"/>
      <c r="L82" s="80"/>
      <c r="O82" s="22"/>
      <c r="P82" s="22"/>
      <c r="Q82" s="23"/>
      <c r="R82" s="22"/>
    </row>
    <row r="83" spans="1:26" s="12" customFormat="1" ht="16.5" customHeight="1">
      <c r="A83" s="114" t="s">
        <v>154</v>
      </c>
      <c r="B83" s="76" t="s">
        <v>155</v>
      </c>
      <c r="C83" s="154"/>
      <c r="D83" s="9" t="str">
        <f t="shared" si="5"/>
        <v/>
      </c>
      <c r="E83" s="79" t="s">
        <v>452</v>
      </c>
      <c r="F83" s="103"/>
      <c r="G83" s="113" t="s">
        <v>210</v>
      </c>
      <c r="H83" s="115"/>
      <c r="I83" s="10" t="s">
        <v>2</v>
      </c>
      <c r="J83" s="11"/>
      <c r="K83" s="79" t="s">
        <v>168</v>
      </c>
      <c r="L83" s="116"/>
      <c r="O83" s="22"/>
      <c r="R83" s="22"/>
    </row>
    <row r="84" spans="1:26" s="12" customFormat="1" ht="16.5" customHeight="1">
      <c r="A84" s="117">
        <f>A12</f>
        <v>45035</v>
      </c>
      <c r="B84" s="76" t="s">
        <v>156</v>
      </c>
      <c r="C84" s="66">
        <v>4</v>
      </c>
      <c r="D84" s="9" t="str">
        <f t="shared" si="5"/>
        <v>公斤</v>
      </c>
      <c r="E84" s="79" t="s">
        <v>166</v>
      </c>
      <c r="F84" s="101">
        <v>3</v>
      </c>
      <c r="G84" s="79" t="s">
        <v>48</v>
      </c>
      <c r="H84" s="83">
        <v>5</v>
      </c>
      <c r="I84" s="13" t="s">
        <v>14</v>
      </c>
      <c r="J84" s="14">
        <v>7</v>
      </c>
      <c r="K84" s="79" t="s">
        <v>26</v>
      </c>
      <c r="L84" s="80">
        <v>1</v>
      </c>
      <c r="O84" s="22"/>
      <c r="R84" s="22"/>
    </row>
    <row r="85" spans="1:26" s="12" customFormat="1" ht="16.5" customHeight="1">
      <c r="A85" s="119"/>
      <c r="B85" s="130"/>
      <c r="C85" s="66"/>
      <c r="D85" s="9" t="str">
        <f t="shared" si="5"/>
        <v/>
      </c>
      <c r="E85" s="79" t="s">
        <v>453</v>
      </c>
      <c r="F85" s="83">
        <v>1</v>
      </c>
      <c r="G85" s="79" t="s">
        <v>390</v>
      </c>
      <c r="H85" s="76">
        <v>0.05</v>
      </c>
      <c r="I85" s="79" t="s">
        <v>27</v>
      </c>
      <c r="J85" s="76">
        <v>0.05</v>
      </c>
      <c r="K85" s="79" t="s">
        <v>36</v>
      </c>
      <c r="L85" s="116">
        <v>4</v>
      </c>
      <c r="O85" s="141"/>
      <c r="R85" s="22"/>
    </row>
    <row r="86" spans="1:26" s="12" customFormat="1" ht="16.5" customHeight="1">
      <c r="A86" s="119"/>
      <c r="B86" s="132"/>
      <c r="C86" s="102"/>
      <c r="D86" s="9" t="str">
        <f t="shared" si="5"/>
        <v/>
      </c>
      <c r="E86" s="79" t="s">
        <v>390</v>
      </c>
      <c r="F86" s="76">
        <v>0.05</v>
      </c>
      <c r="G86" s="79" t="s">
        <v>33</v>
      </c>
      <c r="H86" s="101">
        <v>1</v>
      </c>
      <c r="I86" s="10"/>
      <c r="J86" s="11"/>
      <c r="K86" s="82" t="s">
        <v>49</v>
      </c>
      <c r="L86" s="83">
        <v>0.01</v>
      </c>
      <c r="O86" s="141"/>
      <c r="R86" s="22"/>
    </row>
    <row r="87" spans="1:26" s="12" customFormat="1" ht="16.5" customHeight="1">
      <c r="A87" s="119"/>
      <c r="B87" s="132"/>
      <c r="C87" s="102"/>
      <c r="D87" s="9" t="str">
        <f t="shared" si="5"/>
        <v/>
      </c>
      <c r="E87" s="102"/>
      <c r="F87" s="101"/>
      <c r="G87" s="79"/>
      <c r="H87" s="76"/>
      <c r="I87" s="10"/>
      <c r="J87" s="11"/>
      <c r="K87" s="79" t="s">
        <v>33</v>
      </c>
      <c r="L87" s="101">
        <v>1</v>
      </c>
      <c r="O87" s="22"/>
      <c r="R87" s="22"/>
    </row>
    <row r="88" spans="1:26" s="12" customFormat="1" ht="16.5" customHeight="1">
      <c r="A88" s="120"/>
      <c r="B88" s="133"/>
      <c r="C88" s="121"/>
      <c r="D88" s="9" t="str">
        <f t="shared" si="5"/>
        <v/>
      </c>
      <c r="E88" s="121"/>
      <c r="F88" s="103"/>
      <c r="G88" s="84"/>
      <c r="H88" s="103"/>
      <c r="I88" s="10"/>
      <c r="J88" s="11"/>
      <c r="K88" s="84" t="s">
        <v>48</v>
      </c>
      <c r="L88" s="116">
        <v>2</v>
      </c>
      <c r="O88" s="22"/>
      <c r="P88" s="22"/>
      <c r="Q88" s="23"/>
      <c r="R88" s="22"/>
    </row>
    <row r="89" spans="1:26" s="12" customFormat="1" ht="16.5" customHeight="1">
      <c r="A89" s="105" t="s">
        <v>249</v>
      </c>
      <c r="B89" s="76" t="s">
        <v>37</v>
      </c>
      <c r="C89" s="66"/>
      <c r="D89" s="59" t="str">
        <f t="shared" si="5"/>
        <v/>
      </c>
      <c r="E89" s="66" t="s">
        <v>423</v>
      </c>
      <c r="F89" s="103"/>
      <c r="G89" s="122" t="s">
        <v>291</v>
      </c>
      <c r="H89" s="90"/>
      <c r="I89" s="10" t="s">
        <v>2</v>
      </c>
      <c r="J89" s="11"/>
      <c r="K89" s="78" t="s">
        <v>294</v>
      </c>
      <c r="L89" s="116"/>
      <c r="O89" s="22"/>
      <c r="P89" s="22"/>
      <c r="Q89" s="23"/>
      <c r="R89" s="22"/>
    </row>
    <row r="90" spans="1:26" s="12" customFormat="1" ht="16.5" customHeight="1">
      <c r="A90" s="112">
        <f>A13</f>
        <v>45036</v>
      </c>
      <c r="B90" s="76" t="s">
        <v>15</v>
      </c>
      <c r="C90" s="66">
        <v>8</v>
      </c>
      <c r="D90" s="59" t="str">
        <f t="shared" si="5"/>
        <v>公斤</v>
      </c>
      <c r="E90" s="102" t="s">
        <v>424</v>
      </c>
      <c r="F90" s="101">
        <v>6</v>
      </c>
      <c r="G90" s="122" t="s">
        <v>219</v>
      </c>
      <c r="H90" s="83">
        <v>0.3</v>
      </c>
      <c r="I90" s="13" t="s">
        <v>14</v>
      </c>
      <c r="J90" s="14">
        <v>7</v>
      </c>
      <c r="K90" s="79" t="s">
        <v>295</v>
      </c>
      <c r="L90" s="80">
        <v>2</v>
      </c>
      <c r="O90" s="22"/>
      <c r="P90" s="22"/>
      <c r="Q90" s="23"/>
      <c r="R90" s="22"/>
    </row>
    <row r="91" spans="1:26" s="12" customFormat="1" ht="16.5" customHeight="1">
      <c r="A91" s="107"/>
      <c r="B91" s="131" t="s">
        <v>36</v>
      </c>
      <c r="C91" s="66">
        <v>3</v>
      </c>
      <c r="D91" s="59" t="str">
        <f t="shared" si="5"/>
        <v>公斤</v>
      </c>
      <c r="E91" s="66" t="s">
        <v>53</v>
      </c>
      <c r="F91" s="101">
        <v>3.5</v>
      </c>
      <c r="G91" s="84" t="s">
        <v>186</v>
      </c>
      <c r="H91" s="83">
        <v>1</v>
      </c>
      <c r="I91" s="79" t="s">
        <v>27</v>
      </c>
      <c r="J91" s="76">
        <v>0.05</v>
      </c>
      <c r="K91" s="79" t="s">
        <v>32</v>
      </c>
      <c r="L91" s="116">
        <v>1</v>
      </c>
      <c r="O91" s="22"/>
      <c r="P91" s="22"/>
      <c r="Q91" s="23"/>
      <c r="R91" s="22"/>
    </row>
    <row r="92" spans="1:26" s="12" customFormat="1" ht="16.5" customHeight="1">
      <c r="A92" s="107"/>
      <c r="B92" s="128"/>
      <c r="C92" s="66"/>
      <c r="D92" s="9" t="str">
        <f t="shared" si="4"/>
        <v/>
      </c>
      <c r="E92" s="79" t="s">
        <v>27</v>
      </c>
      <c r="F92" s="76">
        <v>0.05</v>
      </c>
      <c r="G92" s="84" t="s">
        <v>293</v>
      </c>
      <c r="H92" s="83"/>
      <c r="I92" s="10"/>
      <c r="J92" s="11"/>
      <c r="K92" s="79"/>
      <c r="L92" s="80"/>
      <c r="O92" s="22"/>
      <c r="P92" s="22"/>
      <c r="Q92" s="23"/>
      <c r="R92" s="22"/>
    </row>
    <row r="93" spans="1:26" s="12" customFormat="1" ht="16.5" customHeight="1">
      <c r="A93" s="107"/>
      <c r="B93" s="128"/>
      <c r="C93" s="66"/>
      <c r="D93" s="9" t="str">
        <f t="shared" si="4"/>
        <v/>
      </c>
      <c r="E93" s="102" t="s">
        <v>33</v>
      </c>
      <c r="F93" s="101">
        <v>0.5</v>
      </c>
      <c r="G93" s="79" t="s">
        <v>27</v>
      </c>
      <c r="H93" s="76">
        <v>0.05</v>
      </c>
      <c r="I93" s="10"/>
      <c r="J93" s="11"/>
      <c r="K93" s="79"/>
      <c r="L93" s="80"/>
      <c r="O93" s="22"/>
      <c r="P93" s="22"/>
      <c r="Q93" s="23"/>
      <c r="R93" s="22"/>
    </row>
    <row r="94" spans="1:26" s="12" customFormat="1" ht="16.5" customHeight="1">
      <c r="A94" s="108"/>
      <c r="B94" s="129"/>
      <c r="C94" s="86"/>
      <c r="D94" s="9" t="str">
        <f t="shared" ref="D94:D157" si="6">IF(C94,"公斤","")</f>
        <v/>
      </c>
      <c r="E94" s="137" t="s">
        <v>78</v>
      </c>
      <c r="F94" s="103"/>
      <c r="G94" s="79"/>
      <c r="H94" s="87"/>
      <c r="I94" s="10"/>
      <c r="J94" s="11"/>
      <c r="K94" s="88"/>
      <c r="L94" s="80"/>
      <c r="O94" s="22"/>
      <c r="P94" s="22"/>
      <c r="Q94" s="23"/>
      <c r="R94" s="22"/>
    </row>
    <row r="95" spans="1:26" ht="16.5" customHeight="1">
      <c r="A95" s="114" t="s">
        <v>250</v>
      </c>
      <c r="B95" s="76" t="s">
        <v>129</v>
      </c>
      <c r="C95" s="66"/>
      <c r="D95" s="9" t="str">
        <f t="shared" si="6"/>
        <v/>
      </c>
      <c r="E95" s="94" t="s">
        <v>425</v>
      </c>
      <c r="F95" s="103"/>
      <c r="G95" s="79" t="s">
        <v>429</v>
      </c>
      <c r="H95" s="103"/>
      <c r="I95" s="10" t="s">
        <v>2</v>
      </c>
      <c r="J95" s="11"/>
      <c r="K95" s="104" t="s">
        <v>30</v>
      </c>
      <c r="L95" s="80"/>
    </row>
    <row r="96" spans="1:26" s="20" customFormat="1" ht="16.5" customHeight="1">
      <c r="A96" s="117">
        <f>A14</f>
        <v>45037</v>
      </c>
      <c r="B96" s="76" t="s">
        <v>15</v>
      </c>
      <c r="C96" s="66">
        <v>10</v>
      </c>
      <c r="D96" s="9" t="str">
        <f t="shared" si="6"/>
        <v>公斤</v>
      </c>
      <c r="E96" s="102" t="s">
        <v>426</v>
      </c>
      <c r="F96" s="101">
        <v>6</v>
      </c>
      <c r="G96" s="113" t="s">
        <v>204</v>
      </c>
      <c r="H96" s="118">
        <v>4.5</v>
      </c>
      <c r="I96" s="13" t="s">
        <v>14</v>
      </c>
      <c r="J96" s="14">
        <v>7</v>
      </c>
      <c r="K96" s="123" t="s">
        <v>31</v>
      </c>
      <c r="L96" s="80">
        <v>2</v>
      </c>
      <c r="M96" s="15"/>
      <c r="S96" s="1"/>
      <c r="T96" s="1"/>
      <c r="U96" s="1"/>
      <c r="V96" s="1"/>
      <c r="W96" s="1"/>
      <c r="X96" s="1"/>
      <c r="Y96" s="1"/>
      <c r="Z96" s="1"/>
    </row>
    <row r="97" spans="1:26" s="20" customFormat="1" ht="16.5" customHeight="1">
      <c r="A97" s="119"/>
      <c r="B97" s="134" t="s">
        <v>130</v>
      </c>
      <c r="C97" s="55">
        <v>0.01</v>
      </c>
      <c r="D97" s="9" t="str">
        <f t="shared" si="6"/>
        <v>公斤</v>
      </c>
      <c r="E97" s="66" t="s">
        <v>174</v>
      </c>
      <c r="F97" s="101">
        <v>3.5</v>
      </c>
      <c r="G97" s="82"/>
      <c r="H97" s="83"/>
      <c r="I97" s="79" t="s">
        <v>27</v>
      </c>
      <c r="J97" s="76">
        <v>0.05</v>
      </c>
      <c r="K97" s="79" t="s">
        <v>32</v>
      </c>
      <c r="L97" s="80">
        <v>1</v>
      </c>
      <c r="M97" s="15"/>
      <c r="S97" s="1"/>
      <c r="T97" s="1"/>
      <c r="U97" s="1"/>
      <c r="V97" s="1"/>
      <c r="W97" s="1"/>
      <c r="X97" s="1"/>
      <c r="Y97" s="1"/>
      <c r="Z97" s="1"/>
    </row>
    <row r="98" spans="1:26" s="20" customFormat="1" ht="16.5" customHeight="1">
      <c r="A98" s="119"/>
      <c r="B98" s="132"/>
      <c r="C98" s="102"/>
      <c r="D98" s="9" t="str">
        <f t="shared" si="6"/>
        <v/>
      </c>
      <c r="E98" s="79" t="s">
        <v>27</v>
      </c>
      <c r="F98" s="76">
        <v>0.05</v>
      </c>
      <c r="G98" s="79" t="s">
        <v>27</v>
      </c>
      <c r="H98" s="76">
        <v>0.05</v>
      </c>
      <c r="I98" s="10"/>
      <c r="J98" s="11"/>
      <c r="K98" s="79"/>
      <c r="L98" s="116"/>
      <c r="M98" s="15"/>
      <c r="S98" s="1"/>
      <c r="T98" s="1"/>
      <c r="U98" s="1"/>
      <c r="V98" s="1"/>
      <c r="W98" s="1"/>
      <c r="X98" s="1"/>
      <c r="Y98" s="1"/>
      <c r="Z98" s="1"/>
    </row>
    <row r="99" spans="1:26" s="20" customFormat="1" ht="16.5" customHeight="1">
      <c r="A99" s="119"/>
      <c r="B99" s="132"/>
      <c r="C99" s="102"/>
      <c r="D99" s="9" t="str">
        <f t="shared" si="6"/>
        <v/>
      </c>
      <c r="E99" s="18" t="s">
        <v>175</v>
      </c>
      <c r="F99" s="101"/>
      <c r="G99" s="79"/>
      <c r="H99" s="101"/>
      <c r="I99" s="10"/>
      <c r="J99" s="11"/>
      <c r="K99" s="79"/>
      <c r="L99" s="116"/>
      <c r="M99" s="15"/>
      <c r="S99" s="1"/>
      <c r="T99" s="1"/>
      <c r="U99" s="1"/>
      <c r="V99" s="1"/>
      <c r="W99" s="1"/>
      <c r="X99" s="1"/>
      <c r="Y99" s="1"/>
      <c r="Z99" s="1"/>
    </row>
    <row r="100" spans="1:26" s="20" customFormat="1" ht="16.5" customHeight="1">
      <c r="A100" s="120"/>
      <c r="B100" s="133"/>
      <c r="C100" s="121"/>
      <c r="D100" s="9" t="str">
        <f t="shared" si="6"/>
        <v/>
      </c>
      <c r="E100" s="137"/>
      <c r="F100" s="103"/>
      <c r="G100" s="84"/>
      <c r="H100" s="103"/>
      <c r="I100" s="10"/>
      <c r="J100" s="11"/>
      <c r="K100" s="84"/>
      <c r="L100" s="116"/>
      <c r="M100" s="15"/>
      <c r="S100" s="1"/>
      <c r="T100" s="1"/>
      <c r="U100" s="1"/>
      <c r="V100" s="1"/>
      <c r="W100" s="1"/>
      <c r="X100" s="1"/>
      <c r="Y100" s="1"/>
      <c r="Z100" s="1"/>
    </row>
    <row r="101" spans="1:26" s="20" customFormat="1" ht="16.5" customHeight="1">
      <c r="A101" s="114" t="s">
        <v>260</v>
      </c>
      <c r="B101" s="76" t="s">
        <v>34</v>
      </c>
      <c r="C101" s="66"/>
      <c r="D101" s="59" t="str">
        <f t="shared" si="6"/>
        <v/>
      </c>
      <c r="E101" s="66" t="s">
        <v>394</v>
      </c>
      <c r="F101" s="103"/>
      <c r="G101" s="79" t="s">
        <v>303</v>
      </c>
      <c r="H101" s="103"/>
      <c r="I101" s="10" t="s">
        <v>2</v>
      </c>
      <c r="J101" s="11"/>
      <c r="K101" s="17" t="s">
        <v>321</v>
      </c>
      <c r="L101" s="24"/>
      <c r="M101" s="15"/>
      <c r="S101" s="1"/>
      <c r="T101" s="1"/>
      <c r="U101" s="1"/>
      <c r="V101" s="1"/>
      <c r="W101" s="1"/>
      <c r="X101" s="1"/>
      <c r="Y101" s="1"/>
      <c r="Z101" s="1"/>
    </row>
    <row r="102" spans="1:26" s="20" customFormat="1" ht="16.5" customHeight="1">
      <c r="A102" s="117">
        <f>A15</f>
        <v>45040</v>
      </c>
      <c r="B102" s="76" t="s">
        <v>15</v>
      </c>
      <c r="C102" s="66">
        <v>10</v>
      </c>
      <c r="D102" s="59" t="str">
        <f t="shared" si="6"/>
        <v>公斤</v>
      </c>
      <c r="E102" s="66" t="s">
        <v>394</v>
      </c>
      <c r="F102" s="101">
        <v>6</v>
      </c>
      <c r="G102" s="79" t="s">
        <v>79</v>
      </c>
      <c r="H102" s="101">
        <v>5</v>
      </c>
      <c r="I102" s="13" t="s">
        <v>14</v>
      </c>
      <c r="J102" s="14">
        <v>7</v>
      </c>
      <c r="K102" s="79" t="s">
        <v>186</v>
      </c>
      <c r="L102" s="80">
        <v>0.1</v>
      </c>
      <c r="M102" s="15"/>
      <c r="S102" s="1"/>
      <c r="T102" s="1"/>
      <c r="U102" s="1"/>
      <c r="V102" s="1"/>
      <c r="W102" s="1"/>
      <c r="X102" s="1"/>
      <c r="Y102" s="1"/>
      <c r="Z102" s="1"/>
    </row>
    <row r="103" spans="1:26" s="20" customFormat="1" ht="16.5" customHeight="1">
      <c r="A103" s="119"/>
      <c r="B103" s="130"/>
      <c r="C103" s="66"/>
      <c r="D103" s="9"/>
      <c r="E103" s="66"/>
      <c r="F103" s="101"/>
      <c r="G103" s="79" t="s">
        <v>136</v>
      </c>
      <c r="H103" s="83">
        <v>1</v>
      </c>
      <c r="I103" s="79" t="s">
        <v>27</v>
      </c>
      <c r="J103" s="76">
        <v>0.05</v>
      </c>
      <c r="K103" s="79" t="s">
        <v>187</v>
      </c>
      <c r="L103" s="80">
        <v>0.5</v>
      </c>
      <c r="M103" s="15"/>
      <c r="S103" s="1"/>
      <c r="T103" s="1"/>
      <c r="U103" s="1"/>
      <c r="V103" s="1"/>
      <c r="W103" s="1"/>
      <c r="X103" s="1"/>
      <c r="Y103" s="1"/>
      <c r="Z103" s="1"/>
    </row>
    <row r="104" spans="1:26" s="20" customFormat="1" ht="16.5" customHeight="1">
      <c r="A104" s="119"/>
      <c r="B104" s="132"/>
      <c r="C104" s="102"/>
      <c r="D104" s="9" t="str">
        <f t="shared" ref="D104:D109" si="7">IF(C104,"公斤","")</f>
        <v/>
      </c>
      <c r="E104" s="102"/>
      <c r="F104" s="101"/>
      <c r="G104" s="79" t="s">
        <v>80</v>
      </c>
      <c r="H104" s="76">
        <v>0.01</v>
      </c>
      <c r="I104" s="10"/>
      <c r="J104" s="11"/>
      <c r="K104" s="79" t="s">
        <v>46</v>
      </c>
      <c r="L104" s="80">
        <v>0.01</v>
      </c>
      <c r="M104" s="15"/>
      <c r="S104" s="1"/>
      <c r="T104" s="1"/>
      <c r="U104" s="1"/>
      <c r="V104" s="1"/>
      <c r="W104" s="1"/>
      <c r="X104" s="1"/>
      <c r="Y104" s="1"/>
      <c r="Z104" s="1"/>
    </row>
    <row r="105" spans="1:26" s="20" customFormat="1" ht="16.5" customHeight="1">
      <c r="A105" s="119"/>
      <c r="B105" s="132"/>
      <c r="C105" s="102"/>
      <c r="D105" s="9" t="str">
        <f t="shared" si="7"/>
        <v/>
      </c>
      <c r="E105" s="102"/>
      <c r="F105" s="101"/>
      <c r="G105" s="79" t="s">
        <v>353</v>
      </c>
      <c r="H105" s="76">
        <v>0.5</v>
      </c>
      <c r="I105" s="10"/>
      <c r="J105" s="11"/>
      <c r="K105" s="79"/>
      <c r="L105" s="80"/>
      <c r="M105" s="15"/>
      <c r="S105" s="1"/>
      <c r="T105" s="1"/>
      <c r="U105" s="1"/>
      <c r="V105" s="1"/>
      <c r="W105" s="1"/>
      <c r="X105" s="1"/>
      <c r="Y105" s="1"/>
      <c r="Z105" s="1"/>
    </row>
    <row r="106" spans="1:26" s="20" customFormat="1" ht="16.5" customHeight="1">
      <c r="A106" s="120"/>
      <c r="B106" s="133"/>
      <c r="C106" s="121"/>
      <c r="D106" s="9" t="str">
        <f t="shared" si="7"/>
        <v/>
      </c>
      <c r="E106" s="34"/>
      <c r="F106" s="34"/>
      <c r="G106" s="79" t="s">
        <v>27</v>
      </c>
      <c r="H106" s="76">
        <v>0.05</v>
      </c>
      <c r="I106" s="10"/>
      <c r="J106" s="11"/>
      <c r="K106" s="84"/>
      <c r="L106" s="116"/>
      <c r="M106" s="15"/>
      <c r="S106" s="1"/>
      <c r="T106" s="1"/>
      <c r="U106" s="1"/>
      <c r="V106" s="1"/>
      <c r="W106" s="1"/>
      <c r="X106" s="1"/>
      <c r="Y106" s="1"/>
      <c r="Z106" s="1"/>
    </row>
    <row r="107" spans="1:26" s="20" customFormat="1" ht="16.5" customHeight="1">
      <c r="A107" s="114" t="s">
        <v>261</v>
      </c>
      <c r="B107" s="76" t="s">
        <v>1</v>
      </c>
      <c r="C107" s="66"/>
      <c r="D107" s="9" t="str">
        <f t="shared" si="7"/>
        <v/>
      </c>
      <c r="E107" s="66" t="s">
        <v>432</v>
      </c>
      <c r="F107" s="103"/>
      <c r="G107" s="104" t="s">
        <v>354</v>
      </c>
      <c r="H107" s="103"/>
      <c r="I107" s="10" t="s">
        <v>2</v>
      </c>
      <c r="J107" s="11"/>
      <c r="K107" s="73" t="s">
        <v>283</v>
      </c>
      <c r="L107" s="74"/>
      <c r="M107" s="15"/>
      <c r="P107" s="73"/>
      <c r="Q107" s="74"/>
      <c r="S107" s="1"/>
      <c r="T107" s="1"/>
      <c r="U107" s="1"/>
      <c r="V107" s="1"/>
      <c r="W107" s="1"/>
      <c r="X107" s="1"/>
      <c r="Y107" s="1"/>
      <c r="Z107" s="1"/>
    </row>
    <row r="108" spans="1:26" s="20" customFormat="1" ht="16.5" customHeight="1">
      <c r="A108" s="117">
        <f>A16</f>
        <v>45041</v>
      </c>
      <c r="B108" s="76" t="s">
        <v>15</v>
      </c>
      <c r="C108" s="66">
        <v>7</v>
      </c>
      <c r="D108" s="9" t="str">
        <f t="shared" si="7"/>
        <v>公斤</v>
      </c>
      <c r="E108" s="9" t="s">
        <v>433</v>
      </c>
      <c r="F108" s="101">
        <v>6</v>
      </c>
      <c r="G108" s="79" t="s">
        <v>26</v>
      </c>
      <c r="H108" s="101">
        <v>1</v>
      </c>
      <c r="I108" s="13" t="s">
        <v>14</v>
      </c>
      <c r="J108" s="14">
        <v>7</v>
      </c>
      <c r="K108" s="79" t="s">
        <v>284</v>
      </c>
      <c r="L108" s="80">
        <v>0.1</v>
      </c>
      <c r="M108" s="15"/>
      <c r="P108" s="79"/>
      <c r="Q108" s="80"/>
      <c r="S108" s="1"/>
      <c r="T108" s="1"/>
      <c r="U108" s="1"/>
      <c r="V108" s="1"/>
      <c r="W108" s="1"/>
      <c r="X108" s="1"/>
      <c r="Y108" s="1"/>
      <c r="Z108" s="1"/>
    </row>
    <row r="109" spans="1:26" s="20" customFormat="1" ht="16.5" customHeight="1">
      <c r="A109" s="119"/>
      <c r="B109" s="130" t="s">
        <v>18</v>
      </c>
      <c r="C109" s="66">
        <v>3</v>
      </c>
      <c r="D109" s="9" t="str">
        <f t="shared" si="7"/>
        <v>公斤</v>
      </c>
      <c r="E109" s="62" t="s">
        <v>107</v>
      </c>
      <c r="F109" s="58">
        <v>2</v>
      </c>
      <c r="G109" s="79" t="s">
        <v>356</v>
      </c>
      <c r="H109" s="83">
        <v>5</v>
      </c>
      <c r="I109" s="79" t="s">
        <v>27</v>
      </c>
      <c r="J109" s="76">
        <v>0.05</v>
      </c>
      <c r="K109" s="79" t="s">
        <v>285</v>
      </c>
      <c r="L109" s="80">
        <v>0.6</v>
      </c>
      <c r="M109" s="15"/>
      <c r="P109" s="79"/>
      <c r="Q109" s="80"/>
      <c r="S109" s="1"/>
      <c r="T109" s="1"/>
      <c r="U109" s="1"/>
      <c r="V109" s="1"/>
      <c r="W109" s="1"/>
      <c r="X109" s="1"/>
      <c r="Y109" s="1"/>
      <c r="Z109" s="1"/>
    </row>
    <row r="110" spans="1:26" s="20" customFormat="1" ht="16.5" customHeight="1">
      <c r="A110" s="119"/>
      <c r="B110" s="132"/>
      <c r="C110" s="102"/>
      <c r="D110" s="9" t="str">
        <f t="shared" si="6"/>
        <v/>
      </c>
      <c r="E110" s="79" t="s">
        <v>27</v>
      </c>
      <c r="F110" s="76">
        <v>0.05</v>
      </c>
      <c r="G110" s="79"/>
      <c r="H110" s="76"/>
      <c r="I110" s="10"/>
      <c r="J110" s="11"/>
      <c r="K110" s="79" t="s">
        <v>46</v>
      </c>
      <c r="L110" s="80">
        <v>0.01</v>
      </c>
      <c r="M110" s="15"/>
      <c r="P110" s="79"/>
      <c r="Q110" s="80"/>
      <c r="S110" s="1"/>
      <c r="T110" s="1"/>
      <c r="U110" s="1"/>
      <c r="V110" s="1"/>
      <c r="W110" s="1"/>
      <c r="X110" s="1"/>
      <c r="Y110" s="1"/>
      <c r="Z110" s="1"/>
    </row>
    <row r="111" spans="1:26" s="20" customFormat="1" ht="16.5" customHeight="1">
      <c r="A111" s="119"/>
      <c r="B111" s="132"/>
      <c r="C111" s="102"/>
      <c r="D111" s="9" t="str">
        <f t="shared" si="6"/>
        <v/>
      </c>
      <c r="E111" s="52" t="s">
        <v>33</v>
      </c>
      <c r="F111" s="58">
        <v>1</v>
      </c>
      <c r="G111" s="79" t="s">
        <v>27</v>
      </c>
      <c r="H111" s="76">
        <v>0.05</v>
      </c>
      <c r="I111" s="10"/>
      <c r="J111" s="11"/>
      <c r="K111" s="79"/>
      <c r="L111" s="80"/>
      <c r="M111" s="15"/>
      <c r="P111" s="79"/>
      <c r="Q111" s="80"/>
      <c r="S111" s="1"/>
      <c r="T111" s="1"/>
      <c r="U111" s="1"/>
      <c r="V111" s="1"/>
      <c r="W111" s="1"/>
      <c r="X111" s="1"/>
      <c r="Y111" s="1"/>
      <c r="Z111" s="1"/>
    </row>
    <row r="112" spans="1:26" s="15" customFormat="1" ht="16.5" customHeight="1">
      <c r="A112" s="120"/>
      <c r="B112" s="133"/>
      <c r="C112" s="121"/>
      <c r="D112" s="9" t="str">
        <f t="shared" si="6"/>
        <v/>
      </c>
      <c r="E112" s="52" t="s">
        <v>108</v>
      </c>
      <c r="F112" s="52"/>
      <c r="G112" s="84"/>
      <c r="H112" s="103"/>
      <c r="I112" s="10"/>
      <c r="J112" s="11"/>
      <c r="K112" s="170"/>
      <c r="L112" s="171"/>
      <c r="N112" s="20"/>
      <c r="O112" s="20"/>
      <c r="P112" s="20"/>
      <c r="Q112" s="20"/>
      <c r="R112" s="20"/>
      <c r="S112" s="1"/>
      <c r="T112" s="1"/>
      <c r="U112" s="1"/>
      <c r="V112" s="1"/>
      <c r="W112" s="1"/>
      <c r="X112" s="1"/>
      <c r="Y112" s="1"/>
      <c r="Z112" s="1"/>
    </row>
    <row r="113" spans="1:26" s="15" customFormat="1" ht="16.5" customHeight="1">
      <c r="A113" s="114" t="s">
        <v>262</v>
      </c>
      <c r="B113" s="76" t="s">
        <v>299</v>
      </c>
      <c r="C113" s="66"/>
      <c r="D113" s="9" t="str">
        <f t="shared" si="6"/>
        <v/>
      </c>
      <c r="E113" s="66" t="s">
        <v>434</v>
      </c>
      <c r="F113" s="103"/>
      <c r="G113" s="78" t="s">
        <v>436</v>
      </c>
      <c r="H113" s="173"/>
      <c r="I113" s="10" t="s">
        <v>2</v>
      </c>
      <c r="J113" s="139"/>
      <c r="K113" s="172" t="s">
        <v>315</v>
      </c>
      <c r="L113" s="172"/>
      <c r="N113" s="20"/>
      <c r="O113" s="20"/>
      <c r="P113" s="20"/>
      <c r="Q113" s="20"/>
      <c r="R113" s="20"/>
      <c r="S113" s="1"/>
      <c r="T113" s="1"/>
      <c r="U113" s="1"/>
      <c r="V113" s="1"/>
      <c r="W113" s="1"/>
      <c r="X113" s="1"/>
      <c r="Y113" s="1"/>
      <c r="Z113" s="1"/>
    </row>
    <row r="114" spans="1:26" s="15" customFormat="1" ht="16.5" customHeight="1">
      <c r="A114" s="117">
        <f>A17</f>
        <v>45042</v>
      </c>
      <c r="B114" s="76" t="s">
        <v>15</v>
      </c>
      <c r="C114" s="66">
        <v>8</v>
      </c>
      <c r="D114" s="9" t="str">
        <f t="shared" si="6"/>
        <v>公斤</v>
      </c>
      <c r="E114" s="102" t="s">
        <v>435</v>
      </c>
      <c r="F114" s="101">
        <v>1</v>
      </c>
      <c r="G114" s="78" t="s">
        <v>437</v>
      </c>
      <c r="H114" s="101">
        <v>4</v>
      </c>
      <c r="I114" s="13" t="s">
        <v>14</v>
      </c>
      <c r="J114" s="140">
        <v>7</v>
      </c>
      <c r="K114" s="175" t="s">
        <v>206</v>
      </c>
      <c r="L114" s="172">
        <v>1</v>
      </c>
      <c r="N114" s="20"/>
      <c r="O114" s="20"/>
      <c r="P114" s="20"/>
      <c r="Q114" s="20"/>
      <c r="R114" s="20"/>
      <c r="S114" s="1"/>
      <c r="T114" s="1"/>
      <c r="U114" s="1"/>
      <c r="V114" s="1"/>
      <c r="W114" s="1"/>
      <c r="X114" s="1"/>
      <c r="Y114" s="1"/>
      <c r="Z114" s="1"/>
    </row>
    <row r="115" spans="1:26" s="15" customFormat="1" ht="16.5" customHeight="1">
      <c r="A115" s="119"/>
      <c r="B115" s="130" t="s">
        <v>18</v>
      </c>
      <c r="C115" s="66">
        <v>3</v>
      </c>
      <c r="D115" s="9" t="str">
        <f t="shared" si="6"/>
        <v>公斤</v>
      </c>
      <c r="E115" s="66" t="s">
        <v>158</v>
      </c>
      <c r="F115" s="101">
        <v>2</v>
      </c>
      <c r="G115" s="79" t="s">
        <v>363</v>
      </c>
      <c r="H115" s="83"/>
      <c r="I115" s="79" t="s">
        <v>27</v>
      </c>
      <c r="J115" s="76">
        <v>0.05</v>
      </c>
      <c r="K115" s="175"/>
      <c r="L115" s="172"/>
      <c r="N115" s="20"/>
      <c r="O115" s="20"/>
      <c r="P115" s="20"/>
      <c r="Q115" s="20"/>
      <c r="R115" s="20"/>
      <c r="S115" s="1"/>
      <c r="T115" s="1"/>
      <c r="U115" s="1"/>
      <c r="V115" s="1"/>
      <c r="W115" s="1"/>
      <c r="X115" s="1"/>
      <c r="Y115" s="1"/>
      <c r="Z115" s="1"/>
    </row>
    <row r="116" spans="1:26" s="15" customFormat="1" ht="16.5" customHeight="1">
      <c r="A116" s="119"/>
      <c r="B116" s="132"/>
      <c r="C116" s="102"/>
      <c r="D116" s="9" t="str">
        <f t="shared" si="6"/>
        <v/>
      </c>
      <c r="E116" s="66" t="s">
        <v>293</v>
      </c>
      <c r="F116" s="101"/>
      <c r="G116" s="79"/>
      <c r="H116" s="76"/>
      <c r="I116" s="10"/>
      <c r="J116" s="139"/>
      <c r="K116" s="175" t="s">
        <v>205</v>
      </c>
      <c r="L116" s="172">
        <v>2</v>
      </c>
      <c r="N116" s="20"/>
      <c r="O116" s="20"/>
      <c r="P116" s="20"/>
      <c r="Q116" s="20"/>
      <c r="R116" s="20"/>
      <c r="S116" s="1"/>
      <c r="T116" s="1"/>
      <c r="U116" s="1"/>
      <c r="V116" s="1"/>
      <c r="W116" s="1"/>
      <c r="X116" s="1"/>
      <c r="Y116" s="1"/>
      <c r="Z116" s="1"/>
    </row>
    <row r="117" spans="1:26" s="15" customFormat="1" ht="16.5" customHeight="1">
      <c r="A117" s="119"/>
      <c r="B117" s="132"/>
      <c r="C117" s="102"/>
      <c r="D117" s="9" t="str">
        <f t="shared" si="6"/>
        <v/>
      </c>
      <c r="E117" s="79" t="s">
        <v>27</v>
      </c>
      <c r="F117" s="76">
        <v>0.05</v>
      </c>
      <c r="G117" s="79"/>
      <c r="H117" s="76"/>
      <c r="I117" s="10"/>
      <c r="J117" s="139"/>
      <c r="K117" s="175" t="s">
        <v>439</v>
      </c>
      <c r="L117" s="172"/>
      <c r="N117" s="20"/>
      <c r="O117" s="20"/>
      <c r="P117" s="20"/>
      <c r="Q117" s="20"/>
      <c r="R117" s="20"/>
      <c r="S117" s="1"/>
      <c r="T117" s="1"/>
      <c r="U117" s="1"/>
      <c r="V117" s="1"/>
      <c r="W117" s="1"/>
      <c r="X117" s="1"/>
      <c r="Y117" s="1"/>
      <c r="Z117" s="1"/>
    </row>
    <row r="118" spans="1:26" s="15" customFormat="1" ht="16.5" customHeight="1">
      <c r="A118" s="120"/>
      <c r="B118" s="133"/>
      <c r="C118" s="121"/>
      <c r="D118" s="9" t="str">
        <f t="shared" si="6"/>
        <v/>
      </c>
      <c r="E118" s="102"/>
      <c r="F118" s="101"/>
      <c r="G118" s="79"/>
      <c r="H118" s="76"/>
      <c r="I118" s="10"/>
      <c r="J118" s="139"/>
      <c r="K118" s="175"/>
      <c r="L118" s="172"/>
      <c r="N118" s="20"/>
      <c r="O118" s="20"/>
      <c r="P118" s="20"/>
      <c r="Q118" s="20"/>
      <c r="R118" s="20"/>
      <c r="S118" s="1"/>
      <c r="T118" s="1"/>
      <c r="U118" s="1"/>
      <c r="V118" s="1"/>
      <c r="W118" s="1"/>
      <c r="X118" s="1"/>
      <c r="Y118" s="1"/>
      <c r="Z118" s="1"/>
    </row>
    <row r="119" spans="1:26" s="15" customFormat="1" ht="16.5" customHeight="1">
      <c r="A119" s="114" t="s">
        <v>263</v>
      </c>
      <c r="B119" s="76" t="s">
        <v>1</v>
      </c>
      <c r="C119" s="66"/>
      <c r="D119" s="9" t="str">
        <f t="shared" si="6"/>
        <v/>
      </c>
      <c r="E119" s="66" t="s">
        <v>440</v>
      </c>
      <c r="F119" s="103"/>
      <c r="G119" s="82" t="s">
        <v>447</v>
      </c>
      <c r="H119" s="90"/>
      <c r="I119" s="10" t="s">
        <v>2</v>
      </c>
      <c r="J119" s="11"/>
      <c r="K119" s="33" t="s">
        <v>103</v>
      </c>
      <c r="L119" s="24"/>
      <c r="N119" s="20"/>
      <c r="O119" s="20"/>
      <c r="P119" s="20"/>
      <c r="Q119" s="20"/>
      <c r="R119" s="20"/>
      <c r="S119" s="1"/>
      <c r="T119" s="1"/>
      <c r="U119" s="1"/>
      <c r="V119" s="1"/>
      <c r="W119" s="1"/>
      <c r="X119" s="1"/>
      <c r="Y119" s="1"/>
      <c r="Z119" s="1"/>
    </row>
    <row r="120" spans="1:26" s="15" customFormat="1" ht="16.5" customHeight="1">
      <c r="A120" s="117">
        <f>A18</f>
        <v>45043</v>
      </c>
      <c r="B120" s="76" t="s">
        <v>15</v>
      </c>
      <c r="C120" s="66">
        <v>7</v>
      </c>
      <c r="D120" s="9" t="str">
        <f t="shared" si="6"/>
        <v>公斤</v>
      </c>
      <c r="E120" s="102" t="s">
        <v>441</v>
      </c>
      <c r="F120" s="101">
        <v>1</v>
      </c>
      <c r="G120" s="77" t="s">
        <v>219</v>
      </c>
      <c r="H120" s="83">
        <v>0.2</v>
      </c>
      <c r="I120" s="13" t="s">
        <v>14</v>
      </c>
      <c r="J120" s="14">
        <v>7</v>
      </c>
      <c r="K120" s="79" t="s">
        <v>104</v>
      </c>
      <c r="L120" s="80">
        <v>2</v>
      </c>
      <c r="N120" s="20"/>
      <c r="O120" s="20"/>
      <c r="P120" s="20"/>
      <c r="Q120" s="20"/>
      <c r="R120" s="20"/>
      <c r="S120" s="1"/>
      <c r="T120" s="1"/>
      <c r="U120" s="1"/>
      <c r="V120" s="1"/>
      <c r="W120" s="1"/>
      <c r="X120" s="1"/>
      <c r="Y120" s="1"/>
      <c r="Z120" s="1"/>
    </row>
    <row r="121" spans="1:26" s="15" customFormat="1" ht="16.5" customHeight="1">
      <c r="A121" s="119"/>
      <c r="B121" s="130" t="s">
        <v>18</v>
      </c>
      <c r="C121" s="66">
        <v>3</v>
      </c>
      <c r="D121" s="9" t="str">
        <f t="shared" si="6"/>
        <v>公斤</v>
      </c>
      <c r="E121" s="66" t="s">
        <v>53</v>
      </c>
      <c r="F121" s="101">
        <v>3.5</v>
      </c>
      <c r="G121" s="82" t="s">
        <v>193</v>
      </c>
      <c r="H121" s="83">
        <v>5</v>
      </c>
      <c r="I121" s="79" t="s">
        <v>27</v>
      </c>
      <c r="J121" s="76">
        <v>0.05</v>
      </c>
      <c r="K121" s="79" t="s">
        <v>32</v>
      </c>
      <c r="L121" s="80">
        <v>1</v>
      </c>
      <c r="N121" s="20"/>
      <c r="O121" s="20"/>
      <c r="P121" s="20"/>
      <c r="Q121" s="20"/>
      <c r="R121" s="20"/>
      <c r="S121" s="1"/>
      <c r="T121" s="1"/>
      <c r="U121" s="1"/>
      <c r="V121" s="1"/>
      <c r="W121" s="1"/>
      <c r="X121" s="1"/>
      <c r="Y121" s="1"/>
      <c r="Z121" s="1"/>
    </row>
    <row r="122" spans="1:26" s="15" customFormat="1" ht="16.5" customHeight="1">
      <c r="A122" s="119"/>
      <c r="B122" s="132"/>
      <c r="C122" s="102"/>
      <c r="D122" s="9" t="str">
        <f t="shared" si="6"/>
        <v/>
      </c>
      <c r="E122" s="79" t="s">
        <v>27</v>
      </c>
      <c r="F122" s="76">
        <v>0.05</v>
      </c>
      <c r="G122" s="82" t="s">
        <v>443</v>
      </c>
      <c r="H122" s="83">
        <v>0.5</v>
      </c>
      <c r="I122" s="10"/>
      <c r="J122" s="11"/>
      <c r="K122" s="79"/>
      <c r="L122" s="80"/>
      <c r="N122" s="20"/>
      <c r="O122" s="20"/>
      <c r="P122" s="20"/>
      <c r="Q122" s="20"/>
      <c r="R122" s="20"/>
      <c r="S122" s="1"/>
      <c r="T122" s="1"/>
      <c r="U122" s="1"/>
      <c r="V122" s="1"/>
      <c r="W122" s="1"/>
      <c r="X122" s="1"/>
      <c r="Y122" s="1"/>
      <c r="Z122" s="1"/>
    </row>
    <row r="123" spans="1:26" s="15" customFormat="1" ht="16.5" customHeight="1">
      <c r="A123" s="119"/>
      <c r="B123" s="132"/>
      <c r="C123" s="102"/>
      <c r="D123" s="9" t="str">
        <f t="shared" si="6"/>
        <v/>
      </c>
      <c r="E123" s="102" t="s">
        <v>33</v>
      </c>
      <c r="F123" s="101">
        <v>0.5</v>
      </c>
      <c r="G123" s="79" t="s">
        <v>27</v>
      </c>
      <c r="H123" s="76">
        <v>0.05</v>
      </c>
      <c r="I123" s="10"/>
      <c r="J123" s="11"/>
      <c r="K123" s="79"/>
      <c r="L123" s="116"/>
      <c r="N123" s="20"/>
      <c r="O123" s="20"/>
      <c r="P123" s="20"/>
      <c r="Q123" s="20"/>
      <c r="R123" s="20"/>
      <c r="S123" s="1"/>
      <c r="T123" s="1"/>
      <c r="U123" s="1"/>
      <c r="V123" s="1"/>
      <c r="W123" s="1"/>
      <c r="X123" s="1"/>
      <c r="Y123" s="1"/>
      <c r="Z123" s="1"/>
    </row>
    <row r="124" spans="1:26" s="15" customFormat="1" ht="16.5" customHeight="1">
      <c r="A124" s="120"/>
      <c r="B124" s="133"/>
      <c r="C124" s="121"/>
      <c r="D124" s="9" t="str">
        <f t="shared" si="6"/>
        <v/>
      </c>
      <c r="E124" s="137" t="s">
        <v>442</v>
      </c>
      <c r="F124" s="103"/>
      <c r="G124" s="84"/>
      <c r="H124" s="103"/>
      <c r="I124" s="10"/>
      <c r="J124" s="11"/>
      <c r="K124" s="84"/>
      <c r="L124" s="116"/>
      <c r="N124" s="20"/>
      <c r="O124" s="20"/>
      <c r="P124" s="20"/>
      <c r="Q124" s="20"/>
      <c r="R124" s="20"/>
      <c r="S124" s="1"/>
      <c r="T124" s="1"/>
      <c r="U124" s="1"/>
      <c r="V124" s="1"/>
      <c r="W124" s="1"/>
      <c r="X124" s="1"/>
      <c r="Y124" s="1"/>
      <c r="Z124" s="1"/>
    </row>
    <row r="125" spans="1:26" s="15" customFormat="1" ht="16.5" customHeight="1">
      <c r="A125" s="114" t="s">
        <v>264</v>
      </c>
      <c r="B125" s="76" t="s">
        <v>307</v>
      </c>
      <c r="C125" s="66"/>
      <c r="D125" s="9" t="str">
        <f t="shared" si="6"/>
        <v/>
      </c>
      <c r="E125" s="66" t="s">
        <v>444</v>
      </c>
      <c r="F125" s="103"/>
      <c r="G125" s="79" t="s">
        <v>375</v>
      </c>
      <c r="H125" s="103"/>
      <c r="I125" s="10" t="s">
        <v>2</v>
      </c>
      <c r="J125" s="11"/>
      <c r="K125" s="33" t="s">
        <v>95</v>
      </c>
      <c r="L125" s="24"/>
      <c r="N125" s="20"/>
      <c r="O125" s="20"/>
      <c r="P125" s="20"/>
      <c r="Q125" s="20"/>
      <c r="R125" s="20"/>
      <c r="S125" s="1"/>
      <c r="T125" s="1"/>
      <c r="U125" s="1"/>
      <c r="V125" s="1"/>
      <c r="W125" s="1"/>
      <c r="X125" s="1"/>
      <c r="Y125" s="1"/>
      <c r="Z125" s="1"/>
    </row>
    <row r="126" spans="1:26" s="15" customFormat="1" ht="16.5" customHeight="1">
      <c r="A126" s="117">
        <f>A19</f>
        <v>45044</v>
      </c>
      <c r="B126" s="76" t="s">
        <v>15</v>
      </c>
      <c r="C126" s="66">
        <v>10</v>
      </c>
      <c r="D126" s="9" t="str">
        <f t="shared" si="6"/>
        <v>公斤</v>
      </c>
      <c r="E126" s="102" t="s">
        <v>445</v>
      </c>
      <c r="F126" s="101">
        <v>6</v>
      </c>
      <c r="G126" s="79" t="s">
        <v>26</v>
      </c>
      <c r="H126" s="101">
        <v>1.8</v>
      </c>
      <c r="I126" s="13" t="s">
        <v>14</v>
      </c>
      <c r="J126" s="14">
        <v>7</v>
      </c>
      <c r="K126" s="79" t="s">
        <v>96</v>
      </c>
      <c r="L126" s="80">
        <v>4</v>
      </c>
      <c r="N126" s="20"/>
      <c r="O126" s="20"/>
      <c r="P126" s="20"/>
      <c r="Q126" s="20"/>
      <c r="R126" s="20"/>
      <c r="S126" s="1"/>
      <c r="T126" s="1"/>
      <c r="U126" s="1"/>
      <c r="V126" s="1"/>
      <c r="W126" s="1"/>
      <c r="X126" s="1"/>
      <c r="Y126" s="1"/>
      <c r="Z126" s="1"/>
    </row>
    <row r="127" spans="1:26" s="15" customFormat="1" ht="16.5" customHeight="1">
      <c r="A127" s="119"/>
      <c r="B127" s="130" t="s">
        <v>308</v>
      </c>
      <c r="C127" s="66">
        <v>0.1</v>
      </c>
      <c r="D127" s="9" t="str">
        <f t="shared" si="6"/>
        <v>公斤</v>
      </c>
      <c r="E127" s="66" t="s">
        <v>158</v>
      </c>
      <c r="F127" s="101">
        <v>3</v>
      </c>
      <c r="G127" s="79" t="s">
        <v>158</v>
      </c>
      <c r="H127" s="76">
        <v>5</v>
      </c>
      <c r="I127" s="79" t="s">
        <v>27</v>
      </c>
      <c r="J127" s="76">
        <v>0.05</v>
      </c>
      <c r="K127" s="79" t="s">
        <v>33</v>
      </c>
      <c r="L127" s="80">
        <v>0.5</v>
      </c>
      <c r="N127" s="20"/>
      <c r="O127" s="20"/>
      <c r="P127" s="20"/>
      <c r="Q127" s="20"/>
      <c r="R127" s="20"/>
      <c r="S127" s="1"/>
      <c r="T127" s="1"/>
      <c r="U127" s="1"/>
      <c r="V127" s="1"/>
      <c r="W127" s="1"/>
      <c r="X127" s="1"/>
      <c r="Y127" s="1"/>
      <c r="Z127" s="1"/>
    </row>
    <row r="128" spans="1:26" s="15" customFormat="1" ht="16.5" customHeight="1">
      <c r="A128" s="119"/>
      <c r="B128" s="132"/>
      <c r="C128" s="102"/>
      <c r="D128" s="9" t="str">
        <f t="shared" si="6"/>
        <v/>
      </c>
      <c r="E128" s="102" t="s">
        <v>227</v>
      </c>
      <c r="F128" s="101">
        <v>0.5</v>
      </c>
      <c r="G128" s="79" t="s">
        <v>443</v>
      </c>
      <c r="H128" s="76">
        <v>1</v>
      </c>
      <c r="I128" s="10"/>
      <c r="J128" s="11"/>
      <c r="K128" s="79" t="s">
        <v>27</v>
      </c>
      <c r="L128" s="80">
        <v>0.01</v>
      </c>
      <c r="N128" s="20"/>
      <c r="O128" s="20"/>
      <c r="P128" s="20"/>
      <c r="Q128" s="20"/>
      <c r="R128" s="20"/>
      <c r="S128" s="1"/>
      <c r="T128" s="1"/>
      <c r="U128" s="1"/>
      <c r="V128" s="1"/>
      <c r="W128" s="1"/>
      <c r="X128" s="1"/>
      <c r="Y128" s="1"/>
      <c r="Z128" s="1"/>
    </row>
    <row r="129" spans="1:26" s="15" customFormat="1" ht="16.5" customHeight="1">
      <c r="A129" s="119"/>
      <c r="B129" s="132"/>
      <c r="C129" s="102"/>
      <c r="D129" s="9" t="str">
        <f t="shared" si="6"/>
        <v/>
      </c>
      <c r="E129" s="79" t="s">
        <v>27</v>
      </c>
      <c r="F129" s="76">
        <v>0.05</v>
      </c>
      <c r="G129" s="102" t="s">
        <v>120</v>
      </c>
      <c r="H129" s="101">
        <v>0.01</v>
      </c>
      <c r="I129" s="10"/>
      <c r="J129" s="11"/>
      <c r="K129" s="79"/>
      <c r="L129" s="80"/>
      <c r="N129" s="20"/>
      <c r="O129" s="20"/>
      <c r="P129" s="20"/>
      <c r="Q129" s="20"/>
      <c r="R129" s="20"/>
      <c r="S129" s="1"/>
      <c r="T129" s="1"/>
      <c r="U129" s="1"/>
      <c r="V129" s="1"/>
      <c r="W129" s="1"/>
      <c r="X129" s="1"/>
      <c r="Y129" s="1"/>
      <c r="Z129" s="1"/>
    </row>
    <row r="130" spans="1:26" s="15" customFormat="1" ht="16.5" customHeight="1">
      <c r="A130" s="120"/>
      <c r="B130" s="133"/>
      <c r="C130" s="121"/>
      <c r="D130" s="9" t="str">
        <f t="shared" si="6"/>
        <v/>
      </c>
      <c r="E130" s="121"/>
      <c r="F130" s="103"/>
      <c r="G130" s="84"/>
      <c r="H130" s="103"/>
      <c r="I130" s="10"/>
      <c r="J130" s="11"/>
      <c r="K130" s="84"/>
      <c r="L130" s="116"/>
      <c r="N130" s="20"/>
      <c r="O130" s="20"/>
      <c r="P130" s="20"/>
      <c r="Q130" s="20"/>
      <c r="R130" s="20"/>
      <c r="S130" s="1"/>
      <c r="T130" s="1"/>
      <c r="U130" s="1"/>
      <c r="V130" s="1"/>
      <c r="W130" s="1"/>
      <c r="X130" s="1"/>
      <c r="Y130" s="1"/>
      <c r="Z130" s="1"/>
    </row>
    <row r="131" spans="1:26" s="15" customFormat="1" ht="16.5" customHeight="1">
      <c r="A131" s="114" t="s">
        <v>121</v>
      </c>
      <c r="B131" s="76" t="s">
        <v>143</v>
      </c>
      <c r="C131" s="66"/>
      <c r="D131" s="9" t="str">
        <f t="shared" si="6"/>
        <v/>
      </c>
      <c r="E131" s="66" t="s">
        <v>160</v>
      </c>
      <c r="F131" s="103"/>
      <c r="G131" s="79" t="s">
        <v>217</v>
      </c>
      <c r="H131" s="103"/>
      <c r="I131" s="10" t="s">
        <v>2</v>
      </c>
      <c r="J131" s="11"/>
      <c r="K131" s="79" t="s">
        <v>30</v>
      </c>
      <c r="L131" s="80"/>
      <c r="N131" s="20"/>
      <c r="O131" s="20"/>
      <c r="P131" s="20"/>
      <c r="Q131" s="20"/>
      <c r="R131" s="20"/>
      <c r="S131" s="1"/>
      <c r="T131" s="1"/>
      <c r="U131" s="1"/>
      <c r="V131" s="1"/>
      <c r="W131" s="1"/>
      <c r="X131" s="1"/>
      <c r="Y131" s="1"/>
      <c r="Z131" s="1"/>
    </row>
    <row r="132" spans="1:26" s="15" customFormat="1" ht="16.5" customHeight="1">
      <c r="A132" s="117" t="e">
        <f>#REF!</f>
        <v>#REF!</v>
      </c>
      <c r="B132" s="76" t="s">
        <v>15</v>
      </c>
      <c r="C132" s="66">
        <v>10</v>
      </c>
      <c r="D132" s="9" t="str">
        <f t="shared" si="6"/>
        <v>公斤</v>
      </c>
      <c r="E132" s="102" t="s">
        <v>77</v>
      </c>
      <c r="F132" s="101">
        <v>6</v>
      </c>
      <c r="G132" s="79" t="s">
        <v>135</v>
      </c>
      <c r="H132" s="101">
        <v>1</v>
      </c>
      <c r="I132" s="13" t="s">
        <v>14</v>
      </c>
      <c r="J132" s="14">
        <v>7</v>
      </c>
      <c r="K132" s="123" t="s">
        <v>31</v>
      </c>
      <c r="L132" s="80">
        <v>2</v>
      </c>
      <c r="N132" s="20"/>
      <c r="O132" s="20"/>
      <c r="P132" s="20"/>
      <c r="Q132" s="20"/>
      <c r="R132" s="20"/>
      <c r="S132" s="1"/>
      <c r="T132" s="1"/>
      <c r="U132" s="1"/>
      <c r="V132" s="1"/>
      <c r="W132" s="1"/>
      <c r="X132" s="1"/>
      <c r="Y132" s="1"/>
      <c r="Z132" s="1"/>
    </row>
    <row r="133" spans="1:26" s="15" customFormat="1" ht="16.5" customHeight="1">
      <c r="A133" s="119"/>
      <c r="B133" s="134" t="s">
        <v>144</v>
      </c>
      <c r="C133" s="66">
        <v>0.4</v>
      </c>
      <c r="D133" s="9" t="str">
        <f t="shared" si="6"/>
        <v>公斤</v>
      </c>
      <c r="E133" s="66" t="s">
        <v>53</v>
      </c>
      <c r="F133" s="101">
        <v>3.5</v>
      </c>
      <c r="G133" s="79" t="s">
        <v>158</v>
      </c>
      <c r="H133" s="83">
        <v>5</v>
      </c>
      <c r="I133" s="10" t="s">
        <v>16</v>
      </c>
      <c r="J133" s="11">
        <v>0.05</v>
      </c>
      <c r="K133" s="79" t="s">
        <v>32</v>
      </c>
      <c r="L133" s="80">
        <v>1</v>
      </c>
      <c r="N133" s="20"/>
      <c r="O133" s="20"/>
      <c r="P133" s="20"/>
      <c r="Q133" s="20"/>
      <c r="R133" s="20"/>
      <c r="S133" s="1"/>
      <c r="T133" s="1"/>
      <c r="U133" s="1"/>
      <c r="V133" s="1"/>
      <c r="W133" s="1"/>
      <c r="X133" s="1"/>
      <c r="Y133" s="1"/>
      <c r="Z133" s="1"/>
    </row>
    <row r="134" spans="1:26" s="15" customFormat="1" ht="16.5" customHeight="1">
      <c r="A134" s="119"/>
      <c r="B134" s="132"/>
      <c r="C134" s="102"/>
      <c r="D134" s="9" t="str">
        <f t="shared" si="6"/>
        <v/>
      </c>
      <c r="E134" s="102" t="s">
        <v>25</v>
      </c>
      <c r="F134" s="101">
        <v>0.05</v>
      </c>
      <c r="G134" s="79" t="s">
        <v>138</v>
      </c>
      <c r="H134" s="76">
        <v>1</v>
      </c>
      <c r="I134" s="10"/>
      <c r="J134" s="11"/>
      <c r="K134" s="79"/>
      <c r="L134" s="116"/>
      <c r="N134" s="20"/>
      <c r="O134" s="20"/>
      <c r="P134" s="20"/>
      <c r="Q134" s="20"/>
      <c r="R134" s="20"/>
      <c r="S134" s="1"/>
      <c r="T134" s="1"/>
      <c r="U134" s="1"/>
      <c r="V134" s="1"/>
      <c r="W134" s="1"/>
      <c r="X134" s="1"/>
      <c r="Y134" s="1"/>
      <c r="Z134" s="1"/>
    </row>
    <row r="135" spans="1:26" s="15" customFormat="1" ht="16.5" customHeight="1">
      <c r="A135" s="119"/>
      <c r="B135" s="132"/>
      <c r="C135" s="102"/>
      <c r="D135" s="9" t="str">
        <f t="shared" si="6"/>
        <v/>
      </c>
      <c r="E135" s="102" t="s">
        <v>35</v>
      </c>
      <c r="F135" s="101">
        <v>0.5</v>
      </c>
      <c r="G135" s="79" t="s">
        <v>16</v>
      </c>
      <c r="H135" s="76">
        <v>0.05</v>
      </c>
      <c r="I135" s="10"/>
      <c r="J135" s="11"/>
      <c r="K135" s="79"/>
      <c r="L135" s="116"/>
      <c r="N135" s="20"/>
      <c r="O135" s="20"/>
      <c r="P135" s="20"/>
      <c r="Q135" s="20"/>
      <c r="R135" s="20"/>
      <c r="S135" s="1"/>
      <c r="T135" s="1"/>
      <c r="U135" s="1"/>
      <c r="V135" s="1"/>
      <c r="W135" s="1"/>
      <c r="X135" s="1"/>
      <c r="Y135" s="1"/>
      <c r="Z135" s="1"/>
    </row>
    <row r="136" spans="1:26" s="15" customFormat="1" ht="16.5" customHeight="1">
      <c r="A136" s="120"/>
      <c r="B136" s="133"/>
      <c r="C136" s="121"/>
      <c r="D136" s="9" t="str">
        <f t="shared" si="6"/>
        <v/>
      </c>
      <c r="E136" s="121"/>
      <c r="F136" s="103"/>
      <c r="G136" s="84"/>
      <c r="H136" s="103"/>
      <c r="I136" s="10"/>
      <c r="J136" s="11"/>
      <c r="K136" s="84"/>
      <c r="L136" s="116"/>
      <c r="N136" s="20"/>
      <c r="O136" s="20"/>
      <c r="P136" s="20"/>
      <c r="Q136" s="20"/>
      <c r="R136" s="20"/>
      <c r="S136" s="1"/>
      <c r="T136" s="1"/>
      <c r="U136" s="1"/>
      <c r="V136" s="1"/>
      <c r="W136" s="1"/>
      <c r="X136" s="1"/>
      <c r="Y136" s="1"/>
      <c r="Z136" s="1"/>
    </row>
    <row r="137" spans="1:26" s="15" customFormat="1" ht="16.5" customHeight="1">
      <c r="A137" s="114" t="s">
        <v>154</v>
      </c>
      <c r="B137" s="138" t="s">
        <v>155</v>
      </c>
      <c r="C137" s="154"/>
      <c r="D137" s="9" t="str">
        <f t="shared" si="6"/>
        <v/>
      </c>
      <c r="E137" s="66" t="s">
        <v>40</v>
      </c>
      <c r="F137" s="87"/>
      <c r="G137" s="79" t="s">
        <v>165</v>
      </c>
      <c r="H137" s="103"/>
      <c r="I137" s="10" t="s">
        <v>2</v>
      </c>
      <c r="J137" s="11"/>
      <c r="K137" s="79" t="s">
        <v>168</v>
      </c>
      <c r="L137" s="116"/>
      <c r="N137" s="20"/>
      <c r="O137" s="20"/>
      <c r="P137" s="20"/>
      <c r="Q137" s="20"/>
      <c r="R137" s="20"/>
      <c r="S137" s="1"/>
      <c r="T137" s="1"/>
      <c r="U137" s="1"/>
      <c r="V137" s="1"/>
      <c r="W137" s="1"/>
      <c r="X137" s="1"/>
      <c r="Y137" s="1"/>
      <c r="Z137" s="1"/>
    </row>
    <row r="138" spans="1:26" s="15" customFormat="1" ht="16.5" customHeight="1">
      <c r="A138" s="117" t="e">
        <f>#REF!</f>
        <v>#REF!</v>
      </c>
      <c r="B138" s="76" t="s">
        <v>156</v>
      </c>
      <c r="C138" s="66">
        <v>4</v>
      </c>
      <c r="D138" s="9" t="str">
        <f t="shared" si="6"/>
        <v>公斤</v>
      </c>
      <c r="E138" s="66" t="s">
        <v>40</v>
      </c>
      <c r="F138" s="76">
        <v>6</v>
      </c>
      <c r="G138" s="79" t="s">
        <v>166</v>
      </c>
      <c r="H138" s="101">
        <v>3</v>
      </c>
      <c r="I138" s="13" t="s">
        <v>14</v>
      </c>
      <c r="J138" s="14">
        <v>7</v>
      </c>
      <c r="K138" s="79" t="s">
        <v>26</v>
      </c>
      <c r="L138" s="80">
        <v>1</v>
      </c>
      <c r="N138" s="20"/>
      <c r="O138" s="20"/>
      <c r="P138" s="20"/>
      <c r="Q138" s="20"/>
      <c r="R138" s="20"/>
      <c r="S138" s="1"/>
      <c r="T138" s="1"/>
      <c r="U138" s="1"/>
      <c r="V138" s="1"/>
      <c r="W138" s="1"/>
      <c r="X138" s="1"/>
      <c r="Y138" s="1"/>
      <c r="Z138" s="1"/>
    </row>
    <row r="139" spans="1:26" s="15" customFormat="1" ht="16.5" customHeight="1">
      <c r="A139" s="119"/>
      <c r="B139" s="130"/>
      <c r="C139" s="66"/>
      <c r="D139" s="9" t="str">
        <f t="shared" si="6"/>
        <v/>
      </c>
      <c r="E139" s="66"/>
      <c r="F139" s="101"/>
      <c r="G139" s="79" t="s">
        <v>167</v>
      </c>
      <c r="H139" s="83">
        <v>2</v>
      </c>
      <c r="I139" s="10" t="s">
        <v>16</v>
      </c>
      <c r="J139" s="11">
        <v>0.05</v>
      </c>
      <c r="K139" s="79" t="s">
        <v>169</v>
      </c>
      <c r="L139" s="116">
        <v>4</v>
      </c>
      <c r="N139" s="20"/>
      <c r="O139" s="20"/>
      <c r="P139" s="20"/>
      <c r="Q139" s="20"/>
      <c r="R139" s="20"/>
      <c r="S139" s="1"/>
      <c r="T139" s="1"/>
      <c r="U139" s="1"/>
      <c r="V139" s="1"/>
      <c r="W139" s="1"/>
      <c r="X139" s="1"/>
      <c r="Y139" s="1"/>
      <c r="Z139" s="1"/>
    </row>
    <row r="140" spans="1:26" s="15" customFormat="1" ht="16.5" customHeight="1">
      <c r="A140" s="119"/>
      <c r="B140" s="132"/>
      <c r="C140" s="102"/>
      <c r="D140" s="9" t="str">
        <f t="shared" si="6"/>
        <v/>
      </c>
      <c r="E140" s="102"/>
      <c r="F140" s="101"/>
      <c r="G140" s="79" t="s">
        <v>16</v>
      </c>
      <c r="H140" s="76">
        <v>0.05</v>
      </c>
      <c r="I140" s="10"/>
      <c r="J140" s="11"/>
      <c r="K140" s="82" t="s">
        <v>170</v>
      </c>
      <c r="L140" s="83">
        <v>0.01</v>
      </c>
      <c r="N140" s="20"/>
      <c r="O140" s="20"/>
      <c r="P140" s="20"/>
      <c r="Q140" s="20"/>
      <c r="R140" s="20"/>
      <c r="S140" s="1"/>
      <c r="T140" s="1"/>
      <c r="U140" s="1"/>
      <c r="V140" s="1"/>
      <c r="W140" s="1"/>
      <c r="X140" s="1"/>
      <c r="Y140" s="1"/>
      <c r="Z140" s="1"/>
    </row>
    <row r="141" spans="1:26" s="15" customFormat="1" ht="16.5" customHeight="1">
      <c r="A141" s="119"/>
      <c r="B141" s="132"/>
      <c r="C141" s="102"/>
      <c r="D141" s="9" t="str">
        <f t="shared" si="6"/>
        <v/>
      </c>
      <c r="E141" s="102"/>
      <c r="F141" s="101"/>
      <c r="G141" s="79"/>
      <c r="H141" s="76"/>
      <c r="I141" s="10"/>
      <c r="J141" s="11"/>
      <c r="K141" s="79" t="s">
        <v>81</v>
      </c>
      <c r="L141" s="101">
        <v>1</v>
      </c>
      <c r="N141" s="20"/>
      <c r="O141" s="20"/>
      <c r="P141" s="20"/>
      <c r="Q141" s="20"/>
      <c r="R141" s="20"/>
      <c r="S141" s="1"/>
      <c r="T141" s="1"/>
      <c r="U141" s="1"/>
      <c r="V141" s="1"/>
      <c r="W141" s="1"/>
      <c r="X141" s="1"/>
      <c r="Y141" s="1"/>
      <c r="Z141" s="1"/>
    </row>
    <row r="142" spans="1:26" s="15" customFormat="1" ht="16.5" customHeight="1">
      <c r="A142" s="120"/>
      <c r="B142" s="133"/>
      <c r="C142" s="121"/>
      <c r="D142" s="9" t="str">
        <f t="shared" si="6"/>
        <v/>
      </c>
      <c r="E142" s="121"/>
      <c r="F142" s="103"/>
      <c r="G142" s="84"/>
      <c r="H142" s="103"/>
      <c r="I142" s="10"/>
      <c r="J142" s="11"/>
      <c r="K142" s="84" t="s">
        <v>158</v>
      </c>
      <c r="L142" s="116">
        <v>2</v>
      </c>
      <c r="N142" s="20"/>
      <c r="O142" s="20"/>
      <c r="P142" s="20"/>
      <c r="Q142" s="20"/>
      <c r="R142" s="20"/>
      <c r="S142" s="1"/>
      <c r="T142" s="1"/>
      <c r="U142" s="1"/>
      <c r="V142" s="1"/>
      <c r="W142" s="1"/>
      <c r="X142" s="1"/>
      <c r="Y142" s="1"/>
      <c r="Z142" s="1"/>
    </row>
    <row r="143" spans="1:26" s="15" customFormat="1" ht="16.5" customHeight="1">
      <c r="A143" s="114" t="s">
        <v>132</v>
      </c>
      <c r="B143" s="76" t="s">
        <v>67</v>
      </c>
      <c r="C143" s="66"/>
      <c r="D143" s="59" t="str">
        <f t="shared" si="6"/>
        <v/>
      </c>
      <c r="E143" s="65" t="s">
        <v>173</v>
      </c>
      <c r="F143" s="103"/>
      <c r="G143" s="79" t="s">
        <v>99</v>
      </c>
      <c r="H143" s="103"/>
      <c r="I143" s="10" t="s">
        <v>2</v>
      </c>
      <c r="J143" s="11"/>
      <c r="K143" s="17" t="s">
        <v>54</v>
      </c>
      <c r="L143" s="24"/>
      <c r="N143" s="20"/>
      <c r="O143" s="20"/>
      <c r="P143" s="20"/>
      <c r="Q143" s="20"/>
      <c r="R143" s="20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17" t="e">
        <f>#REF!</f>
        <v>#REF!</v>
      </c>
      <c r="B144" s="76" t="s">
        <v>15</v>
      </c>
      <c r="C144" s="66">
        <v>10</v>
      </c>
      <c r="D144" s="59" t="str">
        <f t="shared" si="6"/>
        <v>公斤</v>
      </c>
      <c r="E144" s="102" t="s">
        <v>113</v>
      </c>
      <c r="F144" s="101">
        <v>6</v>
      </c>
      <c r="G144" s="79" t="s">
        <v>38</v>
      </c>
      <c r="H144" s="76">
        <v>5</v>
      </c>
      <c r="I144" s="13" t="s">
        <v>14</v>
      </c>
      <c r="J144" s="14">
        <v>7</v>
      </c>
      <c r="K144" s="79" t="s">
        <v>48</v>
      </c>
      <c r="L144" s="80">
        <v>3</v>
      </c>
    </row>
    <row r="145" spans="1:18" ht="16.5" customHeight="1">
      <c r="A145" s="119"/>
      <c r="B145" s="130"/>
      <c r="C145" s="66"/>
      <c r="D145" s="9"/>
      <c r="E145" s="66" t="s">
        <v>174</v>
      </c>
      <c r="F145" s="101">
        <v>3.5</v>
      </c>
      <c r="G145" s="47" t="s">
        <v>39</v>
      </c>
      <c r="H145" s="76"/>
      <c r="I145" s="10" t="s">
        <v>16</v>
      </c>
      <c r="J145" s="11">
        <v>0.05</v>
      </c>
      <c r="K145" s="79" t="s">
        <v>35</v>
      </c>
      <c r="L145" s="80">
        <v>0.5</v>
      </c>
    </row>
    <row r="146" spans="1:18" ht="16.5" customHeight="1">
      <c r="A146" s="119"/>
      <c r="B146" s="132"/>
      <c r="C146" s="102"/>
      <c r="D146" s="9" t="str">
        <f t="shared" si="6"/>
        <v/>
      </c>
      <c r="E146" s="102" t="s">
        <v>25</v>
      </c>
      <c r="F146" s="101">
        <v>0.05</v>
      </c>
      <c r="G146" s="79" t="s">
        <v>16</v>
      </c>
      <c r="H146" s="76">
        <v>0.05</v>
      </c>
      <c r="I146" s="10"/>
      <c r="J146" s="11"/>
      <c r="K146" s="79" t="s">
        <v>46</v>
      </c>
      <c r="L146" s="80">
        <v>0.01</v>
      </c>
    </row>
    <row r="147" spans="1:18" ht="16.5" customHeight="1">
      <c r="A147" s="119"/>
      <c r="B147" s="132"/>
      <c r="C147" s="102"/>
      <c r="D147" s="9" t="str">
        <f t="shared" si="6"/>
        <v/>
      </c>
      <c r="E147" s="18" t="s">
        <v>175</v>
      </c>
      <c r="F147" s="101"/>
      <c r="G147" s="79"/>
      <c r="H147" s="76"/>
      <c r="I147" s="10"/>
      <c r="J147" s="11"/>
      <c r="K147" s="79" t="s">
        <v>65</v>
      </c>
      <c r="L147" s="80">
        <v>1</v>
      </c>
    </row>
    <row r="148" spans="1:18" ht="16.5" customHeight="1">
      <c r="A148" s="120"/>
      <c r="B148" s="133"/>
      <c r="C148" s="121"/>
      <c r="D148" s="9" t="str">
        <f t="shared" si="6"/>
        <v/>
      </c>
      <c r="E148" s="121"/>
      <c r="F148" s="103"/>
      <c r="G148" s="84"/>
      <c r="H148" s="103"/>
      <c r="I148" s="10"/>
      <c r="J148" s="11"/>
      <c r="K148" s="84"/>
      <c r="L148" s="116"/>
    </row>
    <row r="149" spans="1:18" ht="16.5" customHeight="1">
      <c r="A149" s="114" t="s">
        <v>139</v>
      </c>
      <c r="B149" s="76" t="s">
        <v>1</v>
      </c>
      <c r="C149" s="66"/>
      <c r="D149" s="9" t="str">
        <f t="shared" si="6"/>
        <v/>
      </c>
      <c r="E149" s="66" t="s">
        <v>176</v>
      </c>
      <c r="F149" s="103"/>
      <c r="G149" s="79" t="s">
        <v>222</v>
      </c>
      <c r="H149" s="103"/>
      <c r="I149" s="10" t="s">
        <v>2</v>
      </c>
      <c r="J149" s="11"/>
      <c r="K149" s="79" t="s">
        <v>185</v>
      </c>
      <c r="L149" s="116"/>
    </row>
    <row r="150" spans="1:18" ht="16.5" customHeight="1">
      <c r="A150" s="117" t="e">
        <f>#REF!</f>
        <v>#REF!</v>
      </c>
      <c r="B150" s="76" t="s">
        <v>15</v>
      </c>
      <c r="C150" s="66">
        <v>7</v>
      </c>
      <c r="D150" s="9" t="str">
        <f t="shared" si="6"/>
        <v>公斤</v>
      </c>
      <c r="E150" s="66" t="s">
        <v>176</v>
      </c>
      <c r="F150" s="101">
        <v>9</v>
      </c>
      <c r="G150" s="79" t="s">
        <v>135</v>
      </c>
      <c r="H150" s="101">
        <v>1</v>
      </c>
      <c r="I150" s="13" t="s">
        <v>14</v>
      </c>
      <c r="J150" s="14">
        <v>7</v>
      </c>
      <c r="K150" s="79" t="s">
        <v>186</v>
      </c>
      <c r="L150" s="80">
        <v>0.1</v>
      </c>
    </row>
    <row r="151" spans="1:18" ht="16.5" customHeight="1">
      <c r="A151" s="119"/>
      <c r="B151" s="130" t="s">
        <v>18</v>
      </c>
      <c r="C151" s="66">
        <v>3</v>
      </c>
      <c r="D151" s="9" t="str">
        <f t="shared" si="6"/>
        <v>公斤</v>
      </c>
      <c r="E151" s="66"/>
      <c r="F151" s="101"/>
      <c r="G151" s="82" t="s">
        <v>97</v>
      </c>
      <c r="H151" s="83">
        <v>6</v>
      </c>
      <c r="I151" s="10" t="s">
        <v>16</v>
      </c>
      <c r="J151" s="11">
        <v>0.05</v>
      </c>
      <c r="K151" s="79" t="s">
        <v>187</v>
      </c>
      <c r="L151" s="116"/>
    </row>
    <row r="152" spans="1:18" ht="16.5" customHeight="1">
      <c r="A152" s="119"/>
      <c r="B152" s="132"/>
      <c r="C152" s="102"/>
      <c r="D152" s="9" t="str">
        <f t="shared" si="6"/>
        <v/>
      </c>
      <c r="E152" s="102"/>
      <c r="F152" s="101"/>
      <c r="G152" s="66" t="s">
        <v>138</v>
      </c>
      <c r="H152" s="76">
        <v>1</v>
      </c>
      <c r="I152" s="10"/>
      <c r="J152" s="11"/>
      <c r="K152" s="79" t="s">
        <v>27</v>
      </c>
      <c r="L152" s="116"/>
    </row>
    <row r="153" spans="1:18" ht="16.5" customHeight="1">
      <c r="A153" s="119"/>
      <c r="B153" s="132"/>
      <c r="C153" s="102"/>
      <c r="D153" s="9" t="str">
        <f t="shared" si="6"/>
        <v/>
      </c>
      <c r="E153" s="79"/>
      <c r="F153" s="87"/>
      <c r="G153" s="82" t="s">
        <v>123</v>
      </c>
      <c r="H153" s="83">
        <v>0.01</v>
      </c>
      <c r="I153" s="10"/>
      <c r="J153" s="11"/>
      <c r="K153" s="79"/>
      <c r="L153" s="116"/>
    </row>
    <row r="154" spans="1:18" ht="16.5" customHeight="1">
      <c r="A154" s="120"/>
      <c r="B154" s="133"/>
      <c r="C154" s="121"/>
      <c r="D154" s="9" t="str">
        <f t="shared" si="6"/>
        <v/>
      </c>
      <c r="E154" s="79"/>
      <c r="F154" s="76"/>
      <c r="G154" s="84"/>
      <c r="H154" s="103"/>
      <c r="I154" s="10"/>
      <c r="J154" s="11"/>
      <c r="K154" s="84"/>
      <c r="L154" s="116"/>
    </row>
    <row r="155" spans="1:18" s="34" customFormat="1" ht="16.2" customHeight="1">
      <c r="A155" s="34" t="s">
        <v>140</v>
      </c>
      <c r="B155" s="76" t="s">
        <v>177</v>
      </c>
      <c r="C155" s="66"/>
      <c r="D155" s="9" t="str">
        <f t="shared" si="6"/>
        <v/>
      </c>
      <c r="E155" s="79" t="s">
        <v>198</v>
      </c>
      <c r="F155" s="87"/>
      <c r="G155" s="79" t="s">
        <v>145</v>
      </c>
      <c r="H155" s="87"/>
      <c r="I155" s="10" t="s">
        <v>2</v>
      </c>
      <c r="J155" s="11"/>
      <c r="K155" s="79" t="s">
        <v>200</v>
      </c>
      <c r="L155" s="80"/>
      <c r="O155" s="20"/>
      <c r="P155" s="20"/>
      <c r="Q155" s="20"/>
      <c r="R155" s="20"/>
    </row>
    <row r="156" spans="1:18" s="34" customFormat="1" ht="16.2" customHeight="1">
      <c r="A156" s="153" t="e">
        <f>#REF!</f>
        <v>#REF!</v>
      </c>
      <c r="B156" s="124" t="s">
        <v>131</v>
      </c>
      <c r="C156" s="66">
        <v>5</v>
      </c>
      <c r="D156" s="9" t="str">
        <f t="shared" si="6"/>
        <v>公斤</v>
      </c>
      <c r="E156" s="10" t="s">
        <v>199</v>
      </c>
      <c r="F156" s="76">
        <v>6</v>
      </c>
      <c r="G156" s="79" t="s">
        <v>42</v>
      </c>
      <c r="H156" s="76">
        <v>2</v>
      </c>
      <c r="I156" s="13" t="s">
        <v>14</v>
      </c>
      <c r="J156" s="14">
        <v>7</v>
      </c>
      <c r="K156" s="47" t="s">
        <v>45</v>
      </c>
      <c r="L156" s="47">
        <v>1</v>
      </c>
      <c r="O156" s="20"/>
      <c r="P156" s="20"/>
      <c r="Q156" s="20"/>
      <c r="R156" s="20"/>
    </row>
    <row r="157" spans="1:18" s="34" customFormat="1" ht="16.2" customHeight="1">
      <c r="B157" s="76"/>
      <c r="C157" s="66"/>
      <c r="D157" s="9" t="str">
        <f t="shared" si="6"/>
        <v/>
      </c>
      <c r="E157" s="79"/>
      <c r="F157" s="76"/>
      <c r="G157" s="79" t="s">
        <v>47</v>
      </c>
      <c r="H157" s="76">
        <v>2</v>
      </c>
      <c r="I157" s="10" t="s">
        <v>16</v>
      </c>
      <c r="J157" s="11">
        <v>0.05</v>
      </c>
      <c r="K157" s="79" t="s">
        <v>51</v>
      </c>
      <c r="L157" s="80">
        <v>2</v>
      </c>
      <c r="O157" s="20"/>
      <c r="P157" s="20"/>
      <c r="Q157" s="20"/>
      <c r="R157" s="20"/>
    </row>
    <row r="158" spans="1:18" s="34" customFormat="1" ht="16.2" customHeight="1">
      <c r="B158" s="76"/>
      <c r="C158" s="66"/>
      <c r="D158" s="9"/>
      <c r="E158" s="79"/>
      <c r="F158" s="76"/>
      <c r="G158" s="79" t="s">
        <v>126</v>
      </c>
      <c r="H158" s="76">
        <v>2</v>
      </c>
      <c r="I158" s="10"/>
      <c r="J158" s="11"/>
      <c r="K158" s="79" t="s">
        <v>52</v>
      </c>
      <c r="L158" s="80">
        <v>2</v>
      </c>
      <c r="O158" s="20"/>
      <c r="P158" s="20"/>
      <c r="Q158" s="20"/>
      <c r="R158" s="20"/>
    </row>
    <row r="159" spans="1:18" s="34" customFormat="1" ht="16.2" customHeight="1">
      <c r="B159" s="76"/>
      <c r="C159" s="66"/>
      <c r="D159" s="9" t="str">
        <f t="shared" ref="D159:D172" si="8">IF(C159,"公斤","")</f>
        <v/>
      </c>
      <c r="E159" s="66"/>
      <c r="F159" s="101"/>
      <c r="G159" s="66" t="s">
        <v>105</v>
      </c>
      <c r="H159" s="101">
        <v>3</v>
      </c>
      <c r="I159" s="10"/>
      <c r="J159" s="11"/>
      <c r="K159" s="79" t="s">
        <v>128</v>
      </c>
      <c r="L159" s="80"/>
      <c r="O159" s="20"/>
      <c r="P159" s="20"/>
      <c r="Q159" s="20"/>
      <c r="R159" s="20"/>
    </row>
    <row r="160" spans="1:18" s="34" customFormat="1" ht="16.2" customHeight="1">
      <c r="B160" s="76"/>
      <c r="C160" s="66"/>
      <c r="D160" s="9" t="str">
        <f t="shared" si="8"/>
        <v/>
      </c>
      <c r="E160" s="102"/>
      <c r="F160" s="101"/>
      <c r="G160" s="102"/>
      <c r="H160" s="101"/>
      <c r="I160" s="10"/>
      <c r="J160" s="11"/>
      <c r="K160" s="79"/>
      <c r="L160" s="80"/>
      <c r="O160" s="20"/>
      <c r="P160" s="20"/>
      <c r="Q160" s="20"/>
      <c r="R160" s="20"/>
    </row>
    <row r="161" spans="1:18" s="34" customFormat="1" ht="16.2" customHeight="1">
      <c r="A161" s="142" t="s">
        <v>141</v>
      </c>
      <c r="B161" s="76" t="s">
        <v>1</v>
      </c>
      <c r="C161" s="66"/>
      <c r="D161" s="9" t="str">
        <f t="shared" si="8"/>
        <v/>
      </c>
      <c r="E161" s="66" t="s">
        <v>60</v>
      </c>
      <c r="F161" s="103"/>
      <c r="G161" s="79" t="s">
        <v>55</v>
      </c>
      <c r="H161" s="103"/>
      <c r="I161" s="10" t="s">
        <v>2</v>
      </c>
      <c r="J161" s="11"/>
      <c r="K161" s="79" t="s">
        <v>181</v>
      </c>
      <c r="L161" s="116"/>
      <c r="O161" s="20"/>
      <c r="P161" s="20"/>
      <c r="Q161" s="20"/>
      <c r="R161" s="20"/>
    </row>
    <row r="162" spans="1:18" s="34" customFormat="1" ht="16.2" customHeight="1">
      <c r="A162" s="153" t="e">
        <f>#REF!</f>
        <v>#REF!</v>
      </c>
      <c r="B162" s="76" t="s">
        <v>15</v>
      </c>
      <c r="C162" s="66">
        <v>7</v>
      </c>
      <c r="D162" s="9" t="str">
        <f t="shared" si="8"/>
        <v>公斤</v>
      </c>
      <c r="E162" s="102" t="s">
        <v>146</v>
      </c>
      <c r="F162" s="101">
        <v>6</v>
      </c>
      <c r="G162" s="79" t="s">
        <v>135</v>
      </c>
      <c r="H162" s="101">
        <v>1</v>
      </c>
      <c r="I162" s="13" t="s">
        <v>14</v>
      </c>
      <c r="J162" s="14">
        <v>7</v>
      </c>
      <c r="K162" s="79" t="s">
        <v>182</v>
      </c>
      <c r="L162" s="80">
        <v>0.1</v>
      </c>
      <c r="O162" s="20"/>
      <c r="P162" s="20"/>
      <c r="Q162" s="20"/>
      <c r="R162" s="20"/>
    </row>
    <row r="163" spans="1:18" s="34" customFormat="1" ht="16.2" customHeight="1">
      <c r="B163" s="76" t="s">
        <v>18</v>
      </c>
      <c r="C163" s="66">
        <v>3</v>
      </c>
      <c r="D163" s="9" t="str">
        <f t="shared" si="8"/>
        <v>公斤</v>
      </c>
      <c r="E163" s="66" t="s">
        <v>147</v>
      </c>
      <c r="F163" s="101">
        <v>3.5</v>
      </c>
      <c r="G163" s="79" t="s">
        <v>179</v>
      </c>
      <c r="H163" s="83">
        <v>1</v>
      </c>
      <c r="I163" s="10" t="s">
        <v>16</v>
      </c>
      <c r="J163" s="11">
        <v>0.05</v>
      </c>
      <c r="K163" s="79" t="s">
        <v>32</v>
      </c>
      <c r="L163" s="116">
        <v>1</v>
      </c>
      <c r="O163" s="20"/>
      <c r="P163" s="20"/>
      <c r="Q163" s="20"/>
      <c r="R163" s="20"/>
    </row>
    <row r="164" spans="1:18" s="34" customFormat="1" ht="16.2" customHeight="1">
      <c r="B164" s="101"/>
      <c r="C164" s="102"/>
      <c r="D164" s="9" t="str">
        <f t="shared" si="8"/>
        <v/>
      </c>
      <c r="E164" s="102" t="s">
        <v>25</v>
      </c>
      <c r="F164" s="101">
        <v>0.05</v>
      </c>
      <c r="G164" s="79" t="s">
        <v>123</v>
      </c>
      <c r="H164" s="76">
        <v>0.01</v>
      </c>
      <c r="I164" s="10"/>
      <c r="J164" s="11"/>
      <c r="K164" s="79" t="s">
        <v>183</v>
      </c>
      <c r="L164" s="116"/>
      <c r="O164" s="20"/>
      <c r="P164" s="20"/>
      <c r="Q164" s="20"/>
      <c r="R164" s="20"/>
    </row>
    <row r="165" spans="1:18" s="34" customFormat="1" ht="16.2" customHeight="1">
      <c r="B165" s="101"/>
      <c r="C165" s="102"/>
      <c r="D165" s="9" t="str">
        <f t="shared" si="8"/>
        <v/>
      </c>
      <c r="E165" s="102" t="s">
        <v>35</v>
      </c>
      <c r="F165" s="101">
        <v>0.5</v>
      </c>
      <c r="G165" s="79" t="s">
        <v>158</v>
      </c>
      <c r="H165" s="76">
        <v>3</v>
      </c>
      <c r="I165" s="10"/>
      <c r="J165" s="11"/>
      <c r="K165" s="79"/>
      <c r="L165" s="116"/>
      <c r="O165" s="20"/>
      <c r="P165" s="20"/>
      <c r="Q165" s="20"/>
      <c r="R165" s="20"/>
    </row>
    <row r="166" spans="1:18" s="34" customFormat="1" ht="16.2" customHeight="1">
      <c r="B166" s="103"/>
      <c r="C166" s="121"/>
      <c r="D166" s="9" t="str">
        <f t="shared" si="8"/>
        <v/>
      </c>
      <c r="E166" s="121" t="s">
        <v>148</v>
      </c>
      <c r="F166" s="103"/>
      <c r="G166" s="79" t="s">
        <v>16</v>
      </c>
      <c r="H166" s="76">
        <v>0.05</v>
      </c>
      <c r="I166" s="10"/>
      <c r="J166" s="11"/>
      <c r="K166" s="84"/>
      <c r="L166" s="116"/>
      <c r="O166" s="20"/>
      <c r="P166" s="20"/>
      <c r="Q166" s="20"/>
      <c r="R166" s="20"/>
    </row>
    <row r="167" spans="1:18" s="34" customFormat="1" ht="16.2" customHeight="1">
      <c r="A167" s="142" t="s">
        <v>142</v>
      </c>
      <c r="B167" s="76" t="s">
        <v>152</v>
      </c>
      <c r="C167" s="66"/>
      <c r="D167" s="9" t="str">
        <f t="shared" si="8"/>
        <v/>
      </c>
      <c r="E167" s="66" t="s">
        <v>149</v>
      </c>
      <c r="F167" s="103"/>
      <c r="G167" s="104" t="s">
        <v>192</v>
      </c>
      <c r="H167" s="103"/>
      <c r="I167" s="10" t="s">
        <v>2</v>
      </c>
      <c r="J167" s="11"/>
      <c r="K167" s="77" t="s">
        <v>111</v>
      </c>
      <c r="L167" s="80"/>
      <c r="O167" s="20"/>
      <c r="P167" s="20"/>
      <c r="Q167" s="20"/>
      <c r="R167" s="20"/>
    </row>
    <row r="168" spans="1:18" s="34" customFormat="1" ht="16.2" customHeight="1">
      <c r="A168" s="153" t="e">
        <f>#REF!</f>
        <v>#REF!</v>
      </c>
      <c r="B168" s="76" t="s">
        <v>15</v>
      </c>
      <c r="C168" s="66">
        <v>10</v>
      </c>
      <c r="D168" s="9" t="str">
        <f t="shared" si="8"/>
        <v>公斤</v>
      </c>
      <c r="E168" s="102" t="s">
        <v>113</v>
      </c>
      <c r="F168" s="101">
        <v>6</v>
      </c>
      <c r="G168" s="113" t="s">
        <v>84</v>
      </c>
      <c r="H168" s="118">
        <v>0.2</v>
      </c>
      <c r="I168" s="13" t="s">
        <v>14</v>
      </c>
      <c r="J168" s="14">
        <v>7</v>
      </c>
      <c r="K168" s="79" t="s">
        <v>45</v>
      </c>
      <c r="L168" s="80">
        <v>1</v>
      </c>
      <c r="O168" s="20"/>
      <c r="P168" s="20"/>
      <c r="Q168" s="20"/>
      <c r="R168" s="20"/>
    </row>
    <row r="169" spans="1:18" s="34" customFormat="1" ht="16.2" customHeight="1">
      <c r="B169" s="134" t="s">
        <v>153</v>
      </c>
      <c r="C169" s="66">
        <v>0.4</v>
      </c>
      <c r="D169" s="9" t="str">
        <f t="shared" si="8"/>
        <v>公斤</v>
      </c>
      <c r="E169" s="66" t="s">
        <v>190</v>
      </c>
      <c r="F169" s="101">
        <v>1.5</v>
      </c>
      <c r="G169" s="82" t="s">
        <v>193</v>
      </c>
      <c r="H169" s="83">
        <v>5</v>
      </c>
      <c r="I169" s="10" t="s">
        <v>16</v>
      </c>
      <c r="J169" s="11">
        <v>0.05</v>
      </c>
      <c r="K169" s="79" t="s">
        <v>48</v>
      </c>
      <c r="L169" s="80">
        <v>3</v>
      </c>
      <c r="O169" s="20"/>
      <c r="P169" s="20"/>
      <c r="Q169" s="20"/>
      <c r="R169" s="20"/>
    </row>
    <row r="170" spans="1:18" s="34" customFormat="1" ht="16.2" customHeight="1">
      <c r="B170" s="132"/>
      <c r="C170" s="102"/>
      <c r="D170" s="9" t="str">
        <f t="shared" si="8"/>
        <v/>
      </c>
      <c r="E170" s="102" t="s">
        <v>25</v>
      </c>
      <c r="F170" s="101">
        <v>0.05</v>
      </c>
      <c r="G170" s="82" t="s">
        <v>191</v>
      </c>
      <c r="H170" s="83">
        <v>0.05</v>
      </c>
      <c r="I170" s="10"/>
      <c r="J170" s="11"/>
      <c r="K170" s="79" t="s">
        <v>46</v>
      </c>
      <c r="L170" s="80">
        <v>0.01</v>
      </c>
      <c r="O170" s="20"/>
      <c r="P170" s="20"/>
      <c r="Q170" s="20"/>
      <c r="R170" s="20"/>
    </row>
    <row r="171" spans="1:18" s="34" customFormat="1" ht="16.2" customHeight="1">
      <c r="B171" s="132"/>
      <c r="C171" s="102"/>
      <c r="D171" s="9" t="str">
        <f t="shared" si="8"/>
        <v/>
      </c>
      <c r="E171" s="102"/>
      <c r="F171" s="101"/>
      <c r="G171" s="79" t="s">
        <v>85</v>
      </c>
      <c r="H171" s="101">
        <v>0.5</v>
      </c>
      <c r="I171" s="10"/>
      <c r="J171" s="11"/>
      <c r="K171" s="79"/>
      <c r="L171" s="116"/>
      <c r="O171" s="20"/>
      <c r="P171" s="20"/>
      <c r="Q171" s="20"/>
      <c r="R171" s="20"/>
    </row>
    <row r="172" spans="1:18" s="34" customFormat="1" ht="16.2" customHeight="1">
      <c r="B172" s="133"/>
      <c r="C172" s="121"/>
      <c r="D172" s="9" t="str">
        <f t="shared" si="8"/>
        <v/>
      </c>
      <c r="E172" s="121"/>
      <c r="F172" s="103"/>
      <c r="G172" s="82"/>
      <c r="H172" s="83"/>
      <c r="I172" s="10"/>
      <c r="J172" s="11"/>
      <c r="K172" s="84"/>
      <c r="L172" s="116"/>
      <c r="O172" s="20"/>
      <c r="P172" s="20"/>
      <c r="Q172" s="20"/>
      <c r="R172" s="20"/>
    </row>
  </sheetData>
  <mergeCells count="1">
    <mergeCell ref="B53:C53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20" orientation="landscape" r:id="rId1"/>
  <rowBreaks count="5" manualBreakCount="5">
    <brk id="26" max="19" man="1"/>
    <brk id="40" max="19" man="1"/>
    <brk id="70" max="19" man="1"/>
    <brk id="100" max="19" man="1"/>
    <brk id="130" max="13" man="1"/>
  </rowBreaks>
  <colBreaks count="1" manualBreakCount="1">
    <brk id="13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國中</vt:lpstr>
      <vt:lpstr>國小</vt:lpstr>
      <vt:lpstr>國中素</vt:lpstr>
      <vt:lpstr>國小素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cp:lastPrinted>2023-03-19T04:24:32Z</cp:lastPrinted>
  <dcterms:created xsi:type="dcterms:W3CDTF">2022-02-02T14:26:32Z</dcterms:created>
  <dcterms:modified xsi:type="dcterms:W3CDTF">2023-03-30T05:55:42Z</dcterms:modified>
</cp:coreProperties>
</file>